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cf9c403aa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6630ee917f34df5"/>
    <x:sheet xmlns:r="http://schemas.openxmlformats.org/officeDocument/2006/relationships" name="Plan Setup" sheetId="2" r:id="R05b53a4334b84c71"/>
    <x:sheet xmlns:r="http://schemas.openxmlformats.org/officeDocument/2006/relationships" name="Defect Catalog" sheetId="3" r:id="R8e02fcb2f31c43a8"/>
    <x:sheet xmlns:r="http://schemas.openxmlformats.org/officeDocument/2006/relationships" name="Inspection Log" sheetId="4" r:id="Raebaa4816d6e43aa"/>
    <x:sheet xmlns:r="http://schemas.openxmlformats.org/officeDocument/2006/relationships" name="Measurements &amp; Packing" sheetId="5" r:id="R0217395c9c444ca3"/>
    <x:sheet xmlns:r="http://schemas.openxmlformats.org/officeDocument/2006/relationships" name="Corrective Actions" sheetId="6" r:id="R9ab4be4c6f2949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"/>
  </x:numFmts>
  <x:fonts count="9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FFF2CC"/>
      </x:patternFill>
    </x:fill>
    <x:fill>
      <x:patternFill patternType="solid">
        <x:fgColor rgb="FF0B74C9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0B3A66"/>
      </x:patternFill>
    </x:fill>
    <x:fill>
      <x:patternFill patternType="solid">
        <x:fgColor rgb="FFFCE8E6"/>
      </x:patternFill>
    </x:fill>
  </x:fills>
  <x:borders count="7">
    <x:border/>
    <x:border>
      <x:bottom style="medium">
        <x:color rgb="FF0B74C9"/>
      </x:bottom>
    </x:border>
    <x:border>
      <x:bottom style="thin">
        <x:color rgb="FF0B74C9"/>
      </x:bottom>
    </x:border>
    <x:border>
      <x:bottom style="thin">
        <x:color rgb="FFCBD5E1"/>
      </x:bottom>
    </x:border>
    <x:border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bottom style="medium">
        <x:color rgb="FF0B3A66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5" borderId="3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201" fontId="4" fillId="5" borderId="0" xfId="0" applyNumberFormat="1" applyFont="1" applyFill="1" applyBorder="1" applyAlignment="1">
      <x:alignment vertical="center" wrapText="1"/>
    </x:xf>
    <x:xf numFmtId="201" fontId="4" fillId="5" borderId="3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2" fontId="4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0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1F2937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7e9d6b8c4400b" /><Relationship Type="http://schemas.openxmlformats.org/officeDocument/2006/relationships/theme" Target="/xl/theme/theme1.xml" Id="R9635350837c94db3" /><Relationship Type="http://schemas.openxmlformats.org/officeDocument/2006/relationships/sharedStrings" Target="/xl/sharedStrings.xml" Id="Ra849293a91ed48c0" /><Relationship Type="http://schemas.openxmlformats.org/officeDocument/2006/relationships/worksheet" Target="/xl/worksheets/sheet1.xml" Id="Rc6630ee917f34df5" /><Relationship Type="http://schemas.openxmlformats.org/officeDocument/2006/relationships/worksheet" Target="/xl/worksheets/sheet2.xml" Id="R05b53a4334b84c71" /><Relationship Type="http://schemas.openxmlformats.org/officeDocument/2006/relationships/worksheet" Target="/xl/worksheets/sheet3.xml" Id="R8e02fcb2f31c43a8" /><Relationship Type="http://schemas.openxmlformats.org/officeDocument/2006/relationships/worksheet" Target="/xl/worksheets/sheet4.xml" Id="Raebaa4816d6e43aa" /><Relationship Type="http://schemas.openxmlformats.org/officeDocument/2006/relationships/worksheet" Target="/xl/worksheets/sheet5.xml" Id="R0217395c9c444ca3" /><Relationship Type="http://schemas.openxmlformats.org/officeDocument/2006/relationships/worksheet" Target="/xl/worksheets/sheet6.xml" Id="R9ab4be4c6f2949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4" hidden="0" customWidth="1"/>
    <x:col min="3" max="3" width="3" hidden="0" customWidth="1"/>
    <x:col min="4" max="4" width="26" hidden="0" customWidth="1"/>
    <x:col min="5" max="5" width="17" hidden="0" customWidth="1"/>
    <x:col min="6" max="6" width="19" hidden="0" customWidth="1"/>
    <x:col min="7" max="7" width="15" hidden="0" customWidth="1"/>
    <x:col min="8" max="8" width="18" hidden="0" customWidth="1"/>
    <x:col min="9" max="9" width="31" hidden="0" customWidth="1"/>
    <x:col min="10" max="10" width="35" hidden="0" customWidth="1"/>
  </x:cols>
  <x:sheetData>
    <x:row r="2" ht="28" customHeight="1">
      <x:c r="A2" s="3" t="str">
        <x:v>Wetsuit Batch Inspection and AQL QC Plan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2" customHeight="1">
      <x:c r="A3" s="7" t="str">
        <x:v>Enter buyer-approved sampling values from the current authorized standard. The workbook compares observed defects with Ac/Re, tracks measurement and packing failures, and keeps shipment release pending until all gates close.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4" customHeight="1">
      <x:c r="A5" s="11" t="str">
        <x:v>Lot identity</x:v>
      </x:c>
      <x:c r="B5" s="11"/>
      <x:c r="D5" s="11" t="str">
        <x:v>Sampling decision by defect class</x:v>
      </x:c>
      <x:c r="E5" s="11"/>
      <x:c r="F5" s="11"/>
      <x:c r="G5" s="11"/>
      <x:c r="H5" s="11"/>
      <x:c r="I5" s="11"/>
      <x:c r="J5" s="11"/>
    </x:row>
    <x:row r="6" ht="38" customHeight="1">
      <x:c r="A6" s="16" t="str">
        <x:v>Buyer / brand</x:v>
      </x:c>
      <x:c r="B6" s="18" t="str"/>
      <x:c r="D6" s="32" t="str">
        <x:v>Defect class</x:v>
      </x:c>
      <x:c r="E6" s="33" t="str">
        <x:v>AQL / rule</x:v>
      </x:c>
      <x:c r="F6" s="33" t="str">
        <x:v>Ac</x:v>
      </x:c>
      <x:c r="G6" s="33" t="str">
        <x:v>Re</x:v>
      </x:c>
      <x:c r="H6" s="33" t="str">
        <x:v>Observed</x:v>
      </x:c>
      <x:c r="I6" s="33" t="str">
        <x:v>Decision</x:v>
      </x:c>
      <x:c r="J6" s="34" t="str">
        <x:v>Note</x:v>
      </x:c>
    </x:row>
    <x:row r="7" ht="27" customHeight="1">
      <x:c r="A7" s="16" t="str">
        <x:v>Purchase order</x:v>
      </x:c>
      <x:c r="B7" s="18" t="str"/>
      <x:c r="D7" s="16" t="str">
        <x:v>Critical</x:v>
      </x:c>
      <x:c r="E7" s="35" t="str">
        <x:f>'Plan Setup'!E17</x:f>
        <x:v>Ac 0 starting point</x:v>
      </x:c>
      <x:c r="F7" s="35" t="n">
        <x:f>'Plan Setup'!F17</x:f>
        <x:v>0</x:v>
      </x:c>
      <x:c r="G7" s="35" t="n">
        <x:f>'Plan Setup'!G17</x:f>
        <x:v>1</x:v>
      </x:c>
      <x:c r="H7" s="35" t="n">
        <x:f>SUMIFS('Inspection Log'!$H$7:$H$66,'Inspection Log'!$G$7:$G$66,D7)</x:f>
        <x:v>0</x:v>
      </x:c>
      <x:c r="I7" s="37" t="str">
        <x:f>IF(OR(NOT(ISNUMBER(F7)),NOT(ISNUMBER(G7))),"Missing Ac/Re",IF(H7&lt;=F7,"Accept",IF(H7&gt;=G7,"Reject","Review plan")))</x:f>
        <x:v>Accept</x:v>
      </x:c>
      <x:c r="J7" s="37" t="str">
        <x:v>Counts use the original confirmed observations; do not erase repaired findings.</x:v>
      </x:c>
    </x:row>
    <x:row r="8" ht="27" customHeight="1">
      <x:c r="A8" s="16" t="str">
        <x:v>Style / product</x:v>
      </x:c>
      <x:c r="B8" s="18" t="str"/>
      <x:c r="D8" s="16" t="str">
        <x:v>Major</x:v>
      </x:c>
      <x:c r="E8" s="35" t="n">
        <x:f>'Plan Setup'!E18</x:f>
        <x:v>2.5</x:v>
      </x:c>
      <x:c r="F8" s="35" t="n">
        <x:f>'Plan Setup'!F18</x:f>
        <x:v>0</x:v>
      </x:c>
      <x:c r="G8" s="35" t="str">
        <x:f>'Plan Setup'!G18</x:f>
      </x:c>
      <x:c r="H8" s="35" t="n">
        <x:f>SUMIFS('Inspection Log'!$H$7:$H$66,'Inspection Log'!$G$7:$G$66,D8)</x:f>
        <x:v>0</x:v>
      </x:c>
      <x:c r="I8" s="37" t="str">
        <x:f>IF(OR(NOT(ISNUMBER(F8)),NOT(ISNUMBER(G8))),"Missing Ac/Re",IF(H8&lt;=F8,"Accept",IF(H8&gt;=G8,"Reject","Review plan")))</x:f>
        <x:v>Missing Ac/Re</x:v>
      </x:c>
      <x:c r="J8" s="37" t="str">
        <x:v>Buyer-approved criteria control.</x:v>
      </x:c>
    </x:row>
    <x:row r="9" ht="27" customHeight="1">
      <x:c r="A9" s="16" t="str">
        <x:v>Specification revision</x:v>
      </x:c>
      <x:c r="B9" s="18" t="str"/>
      <x:c r="D9" s="17" t="str">
        <x:v>Minor</x:v>
      </x:c>
      <x:c r="E9" s="36" t="n">
        <x:f>'Plan Setup'!E19</x:f>
        <x:v>4</x:v>
      </x:c>
      <x:c r="F9" s="36" t="n">
        <x:f>'Plan Setup'!F19</x:f>
        <x:v>0</x:v>
      </x:c>
      <x:c r="G9" s="36" t="n">
        <x:f>'Plan Setup'!G19</x:f>
        <x:v>0</x:v>
      </x:c>
      <x:c r="H9" s="36" t="n">
        <x:f>SUMIFS('Inspection Log'!$H$7:$H$66,'Inspection Log'!$G$7:$G$66,D9)</x:f>
        <x:v>0</x:v>
      </x:c>
      <x:c r="I9" s="38" t="str">
        <x:f>IF(OR(NOT(ISNUMBER(F9)),NOT(ISNUMBER(G9))),"Missing Ac/Re",IF(H9&lt;=F9,"Accept",IF(H9&gt;=G9,"Reject","Review plan")))</x:f>
        <x:v>Accept</x:v>
      </x:c>
      <x:c r="J9" s="38" t="str">
        <x:v>Buyer-approved criteria control.</x:v>
      </x:c>
    </x:row>
    <x:row r="10" ht="27" customHeight="1">
      <x:c r="A10" s="16" t="str">
        <x:v>Factory / site</x:v>
      </x:c>
      <x:c r="B10" s="18" t="str"/>
    </x:row>
    <x:row r="11" ht="27" customHeight="1">
      <x:c r="A11" s="16" t="str">
        <x:v>Destination market</x:v>
      </x:c>
      <x:c r="B11" s="18" t="str"/>
    </x:row>
    <x:row r="12" ht="24" customHeight="1">
      <x:c r="A12" s="16" t="str">
        <x:v>Inspection date</x:v>
      </x:c>
      <x:c r="B12" s="20" t="str"/>
      <x:c r="D12" s="11" t="str">
        <x:v>Release dashboard</x:v>
      </x:c>
      <x:c r="E12" s="11"/>
      <x:c r="F12" s="11"/>
      <x:c r="G12" s="11"/>
      <x:c r="H12" s="11"/>
      <x:c r="I12" s="11"/>
      <x:c r="J12" s="11"/>
    </x:row>
    <x:row r="13" ht="38" customHeight="1">
      <x:c r="A13" s="16" t="str">
        <x:v>Inspector / organization</x:v>
      </x:c>
      <x:c r="B13" s="18" t="str"/>
      <x:c r="D13" s="32" t="str">
        <x:v>Control</x:v>
      </x:c>
      <x:c r="E13" s="33" t="str">
        <x:v>Required / planned</x:v>
      </x:c>
      <x:c r="F13" s="33" t="str">
        <x:v>Completed / observed</x:v>
      </x:c>
      <x:c r="G13" s="33" t="str">
        <x:v>Open</x:v>
      </x:c>
      <x:c r="H13" s="33" t="str">
        <x:v>Failed / blocked</x:v>
      </x:c>
      <x:c r="I13" s="33" t="str">
        <x:v>Status</x:v>
      </x:c>
      <x:c r="J13" s="34" t="str">
        <x:v>Owner / note</x:v>
      </x:c>
    </x:row>
    <x:row r="14" ht="27" customHeight="1">
      <x:c r="A14" s="16" t="str">
        <x:v>Lot quantity</x:v>
      </x:c>
      <x:c r="B14" s="18" t="n">
        <x:f>'Plan Setup'!B16</x:f>
        <x:v>0</x:v>
      </x:c>
      <x:c r="D14" s="16" t="str">
        <x:v>Sample coverage</x:v>
      </x:c>
      <x:c r="E14" s="35" t="n">
        <x:f>'Plan Setup'!E12</x:f>
        <x:v>0</x:v>
      </x:c>
      <x:c r="F14" s="35" t="n">
        <x:f>'Plan Setup'!E13</x:f>
        <x:v>0</x:v>
      </x:c>
      <x:c r="G14" s="35" t="n">
        <x:f>MAX(E14-F14,0)</x:f>
        <x:v>0</x:v>
      </x:c>
      <x:c r="H14" s="35" t="n">
        <x:v>0</x:v>
      </x:c>
      <x:c r="I14" s="37" t="str">
        <x:f>IF(OR(E14="",F14=""),"Missing input",IF(F14&lt;E14,"Incomplete","Complete"))</x:f>
        <x:v>Missing input</x:v>
      </x:c>
      <x:c r="J14" s="37" t="str"/>
    </x:row>
    <x:row r="15" ht="27" customHeight="1">
      <x:c r="A15" s="16" t="str">
        <x:v>Planned sample size</x:v>
      </x:c>
      <x:c r="B15" s="18" t="n">
        <x:f>'Plan Setup'!E12</x:f>
        <x:v>0</x:v>
      </x:c>
      <x:c r="D15" s="16" t="str">
        <x:v>Defect catalog approval</x:v>
      </x:c>
      <x:c r="E15" s="35" t="n">
        <x:f>COUNTA('Defect Catalog'!A7:A36)</x:f>
        <x:v>30</x:v>
      </x:c>
      <x:c r="F15" s="35" t="n">
        <x:f>COUNTIFS('Defect Catalog'!I7:I36,"Approved")+COUNTIFS('Defect Catalog'!I7:I36,"N/A")</x:f>
        <x:v>20</x:v>
      </x:c>
      <x:c r="G15" s="35" t="n">
        <x:f>COUNTIFS('Defect Catalog'!I7:I36,"Open")+COUNTIFS('Defect Catalog'!I7:I36,"Review")</x:f>
        <x:v>10</x:v>
      </x:c>
      <x:c r="H15" s="35" t="n">
        <x:f>COUNTIFS('Defect Catalog'!I7:I36,"Blocked")</x:f>
        <x:v>0</x:v>
      </x:c>
      <x:c r="I15" s="37" t="str">
        <x:f>IF(H15&gt;0,"Blocked",IF(G15&gt;0,"Open","Complete"))</x:f>
        <x:v>Open</x:v>
      </x:c>
      <x:c r="J15" s="37" t="str">
        <x:v>Quality owner</x:v>
      </x:c>
    </x:row>
    <x:row r="16" ht="27" customHeight="1">
      <x:c r="A16" s="17" t="str">
        <x:v>Units inspected</x:v>
      </x:c>
      <x:c r="B16" s="19" t="n">
        <x:f>'Plan Setup'!E13</x:f>
        <x:v>0</x:v>
      </x:c>
      <x:c r="D16" s="16" t="str">
        <x:v>Measurements and packing</x:v>
      </x:c>
      <x:c r="E16" s="35" t="n">
        <x:f>ROWS('Measurements &amp; Packing'!I7:I26)+ROWS('Measurements &amp; Packing'!G31:G45)</x:f>
        <x:v>35</x:v>
      </x:c>
      <x:c r="F16" s="35" t="n">
        <x:f>COUNTIFS('Measurements &amp; Packing'!I7:I26,"Pass")+COUNTIFS('Measurements &amp; Packing'!I7:I26,"N/A")+COUNTIFS('Measurements &amp; Packing'!G31:G45,"Pass")+COUNTIFS('Measurements &amp; Packing'!G31:G45,"N/A")</x:f>
        <x:v>25</x:v>
      </x:c>
      <x:c r="G16" s="35" t="n">
        <x:f>COUNTIFS('Measurements &amp; Packing'!I7:I26,"Open")+COUNTIFS('Measurements &amp; Packing'!G31:G45,"Open")+COUNTIFS('Measurements &amp; Packing'!G31:G45,"Pending")</x:f>
        <x:v>10</x:v>
      </x:c>
      <x:c r="H16" s="35" t="n">
        <x:f>COUNTIFS('Measurements &amp; Packing'!I7:I26,"Fail")+COUNTIFS('Measurements &amp; Packing'!G31:G45,"Fail")</x:f>
        <x:v>0</x:v>
      </x:c>
      <x:c r="I16" s="37" t="str">
        <x:f>IF(H16&gt;0,"Fail",IF(G16&gt;0,"Open","Complete"))</x:f>
        <x:v>Open</x:v>
      </x:c>
      <x:c r="J16" s="37" t="str">
        <x:v>Inspection owner</x:v>
      </x:c>
    </x:row>
    <x:row r="17">
      <x:c r="D17" s="16" t="str">
        <x:v>Corrective actions</x:v>
      </x:c>
      <x:c r="E17" s="35" t="n">
        <x:f>ROWS('Corrective Actions'!J7:J31)</x:f>
        <x:v>25</x:v>
      </x:c>
      <x:c r="F17" s="35" t="n">
        <x:f>COUNTIFS('Corrective Actions'!J7:J31,"Closed")+COUNTIFS('Corrective Actions'!J7:J31,"Verified")+COUNTIFS('Corrective Actions'!J7:J31,"N/A")</x:f>
        <x:v>25</x:v>
      </x:c>
      <x:c r="G17" s="35" t="n">
        <x:f>COUNTIFS('Corrective Actions'!J7:J31,"Open")+COUNTIFS('Corrective Actions'!J7:J31,"Containment complete")+COUNTIFS('Corrective Actions'!J7:J31,"Rework complete")</x:f>
        <x:v>0</x:v>
      </x:c>
      <x:c r="H17" s="35" t="n">
        <x:f>COUNTIFS('Corrective Actions'!J7:J31,"Blocked")</x:f>
        <x:v>0</x:v>
      </x:c>
      <x:c r="I17" s="37" t="str">
        <x:f>IF(H17&gt;0,"Blocked",IF(G17&gt;0,"Open","Complete"))</x:f>
        <x:v>Complete</x:v>
      </x:c>
      <x:c r="J17" s="37" t="str">
        <x:v>Quality / production</x:v>
      </x:c>
    </x:row>
    <x:row r="18">
      <x:c r="D18" s="17" t="str">
        <x:v>Release gates</x:v>
      </x:c>
      <x:c r="E18" s="36" t="n">
        <x:f>COUNTA('Plan Setup'!D25:D34)</x:f>
        <x:v>10</x:v>
      </x:c>
      <x:c r="F18" s="36" t="n">
        <x:f>COUNTIFS('Plan Setup'!I25:I34,"Approved")+COUNTIFS('Plan Setup'!I25:I34,"Complete")+COUNTIFS('Plan Setup'!I25:I34,"N/A")</x:f>
        <x:v>0</x:v>
      </x:c>
      <x:c r="G18" s="36" t="n">
        <x:f>COUNTIFS('Plan Setup'!I25:I34,"Open")+COUNTIFS('Plan Setup'!I25:I34,"Pending")</x:f>
        <x:v>9</x:v>
      </x:c>
      <x:c r="H18" s="36" t="n">
        <x:f>COUNTIFS('Plan Setup'!I25:I34,"Blocked")+COUNTIFS('Plan Setup'!I25:I34,"Rejected")</x:f>
        <x:v>1</x:v>
      </x:c>
      <x:c r="I18" s="38" t="str">
        <x:f>IF(H18&gt;0,"Blocked",IF(G18&gt;0,"Open","Complete"))</x:f>
        <x:v>Blocked</x:v>
      </x:c>
      <x:c r="J18" s="38" t="str">
        <x:v>Authorized approver</x:v>
      </x:c>
    </x:row>
    <x:row r="21" ht="46" customHeight="1">
      <x:c r="D21" s="40" t="str">
        <x:v>Overall inspection status</x:v>
      </x:c>
      <x:c r="E21" s="40"/>
      <x:c r="F21" s="40"/>
      <x:c r="G21" s="40"/>
      <x:c r="H21" s="45" t="str">
        <x:f>IF(OR(COUNTA(E7:E9)&lt;3,COUNT(F7:G9)&lt;6,I14="Missing input"),"NOT READY - complete sampling inputs",IF(COUNTIFS(I7:I9,"Reject")&gt;0,"HOLD - sampling decision failed",IF(COUNTIFS(I14:I18,"Fail")+COUNTIFS(I14:I18,"Blocked")&gt;0,"HOLD - failed or blocked control",IF(COUNTIFS(I7:I9,"Missing*")+COUNTIFS(I7:I9,"Review*")+COUNTIFS(I14:I18,"Open")+COUNTIFS(I14:I18,"Incomplete")&gt;0,"PENDING - close open controls","PASS UNDER RECORDED PLAN - AUTHORIZED RELEASE REQUIRED"))))</x:f>
        <x:v>NOT READY - complete sampling inputs</x:v>
      </x:c>
      <x:c r="I21" s="45"/>
      <x:c r="J21" s="45"/>
    </x:row>
    <x:row r="24" ht="24" customHeight="1">
      <x:c r="A24" s="11" t="str">
        <x:v>Official reference points</x:v>
      </x:c>
      <x:c r="B24" s="11"/>
      <x:c r="C24" s="11"/>
      <x:c r="D24" s="11"/>
      <x:c r="E24" s="11"/>
      <x:c r="F24" s="11"/>
      <x:c r="G24" s="11"/>
      <x:c r="H24" s="11"/>
      <x:c r="I24" s="11"/>
      <x:c r="J24" s="11"/>
    </x:row>
    <x:row r="25" ht="27" customHeight="1">
      <x:c r="A25" s="46" t="str">
        <x:v>ISO 2859-1:2026 — AQL-indexed lot-by-lot inspection</x:v>
      </x:c>
      <x:c r="B25" s="46" t="str">
        <x:v>https://www.iso.org/standard/2859-1</x:v>
      </x:c>
      <x:c r="C25" s="16" t="str"/>
      <x:c r="D25" s="16" t="str"/>
      <x:c r="E25" s="16" t="str"/>
      <x:c r="F25" s="16" t="str"/>
      <x:c r="G25" s="16" t="str"/>
      <x:c r="H25" s="16" t="str"/>
      <x:c r="I25" s="16" t="str"/>
      <x:c r="J25" s="16" t="str"/>
    </x:row>
    <x:row r="26" ht="27" customHeight="1">
      <x:c r="A26" s="46" t="str">
        <x:v>ISO 28590:2017 — Introduction to ISO 2859 series</x:v>
      </x:c>
      <x:c r="B26" s="46" t="str">
        <x:v>https://www.iso.org/standard/64622.html</x:v>
      </x:c>
      <x:c r="C26" s="16" t="str"/>
      <x:c r="D26" s="16" t="str"/>
      <x:c r="E26" s="16" t="str"/>
      <x:c r="F26" s="16" t="str"/>
      <x:c r="G26" s="16" t="str"/>
      <x:c r="H26" s="16" t="str"/>
      <x:c r="I26" s="16" t="str"/>
      <x:c r="J26" s="16" t="str"/>
    </x:row>
    <x:row r="27" ht="27" customHeight="1">
      <x:c r="A27" s="46" t="str">
        <x:v>ISO 24153:2009 — Random sampling and randomization</x:v>
      </x:c>
      <x:c r="B27" s="46" t="str">
        <x:v>https://www.iso.org/standard/42039.html</x:v>
      </x:c>
      <x:c r="C27" s="16" t="str"/>
      <x:c r="D27" s="16" t="str"/>
      <x:c r="E27" s="16" t="str"/>
      <x:c r="F27" s="16" t="str"/>
      <x:c r="G27" s="16" t="str"/>
      <x:c r="H27" s="16" t="str"/>
      <x:c r="I27" s="16" t="str"/>
      <x:c r="J27" s="16" t="str"/>
    </x:row>
    <x:row r="28" ht="27" customHeight="1">
      <x:c r="A28" s="46" t="str">
        <x:v>ISO/IEC 17020:2026 — Inspection bodies</x:v>
      </x:c>
      <x:c r="B28" s="46" t="str">
        <x:v>https://www.iso.org/standard/17020</x:v>
      </x:c>
      <x:c r="C28" s="16" t="str"/>
      <x:c r="D28" s="16" t="str"/>
      <x:c r="E28" s="16" t="str"/>
      <x:c r="F28" s="16" t="str"/>
      <x:c r="G28" s="16" t="str"/>
      <x:c r="H28" s="16" t="str"/>
      <x:c r="I28" s="16" t="str"/>
      <x:c r="J28" s="16" t="str"/>
    </x:row>
    <x:row r="29" ht="27" customHeight="1">
      <x:c r="A29" s="46" t="str">
        <x:v>ISO/IEC 17025:2017 — Testing laboratories</x:v>
      </x:c>
      <x:c r="B29" s="46" t="str">
        <x:v>https://www.iso.org/standard/66912.html</x:v>
      </x:c>
      <x:c r="C29" s="16" t="str"/>
      <x:c r="D29" s="16" t="str"/>
      <x:c r="E29" s="16" t="str"/>
      <x:c r="F29" s="16" t="str"/>
      <x:c r="G29" s="16" t="str"/>
      <x:c r="H29" s="16" t="str"/>
      <x:c r="I29" s="16" t="str"/>
      <x:c r="J29" s="16" t="str"/>
    </x:row>
    <x:row r="30" ht="27" customHeight="1">
      <x:c r="A30" s="47" t="str">
        <x:v>ASQ — ANSI/ASQ Z1.4 and Z1.9 overview</x:v>
      </x:c>
      <x:c r="B30" s="47" t="str">
        <x:v>https://asq.org/quality-resources/z14-z19</x:v>
      </x:c>
      <x:c r="C30" s="17" t="str"/>
      <x:c r="D30" s="17" t="str"/>
      <x:c r="E30" s="17" t="str"/>
      <x:c r="F30" s="17" t="str"/>
      <x:c r="G30" s="17" t="str"/>
      <x:c r="H30" s="17" t="str"/>
      <x:c r="I30" s="17" t="str"/>
      <x:c r="J30" s="17" t="str"/>
    </x:row>
  </x:sheetData>
  <x:mergeCells>
    <x:mergeCell ref="A5:B5"/>
    <x:mergeCell ref="D5:J5"/>
    <x:mergeCell ref="D12:J12"/>
    <x:mergeCell ref="D21:G21"/>
    <x:mergeCell ref="H21:J21"/>
    <x:mergeCell ref="A24:J24"/>
  </x:mergeCells>
  <x:conditionalFormatting sqref="I7:I9">
    <x:cfRule type="containsText" dxfId="0" priority="1" operator="containsText" text="Pass"/>
    <x:cfRule type="containsText" dxfId="1" priority="2" operator="containsText" text="Accept"/>
    <x:cfRule type="containsText" dxfId="2" priority="3" operator="containsText" text="Approved"/>
    <x:cfRule type="containsText" dxfId="3" priority="4" operator="containsText" text="Closed"/>
    <x:cfRule type="containsText" dxfId="4" priority="5" operator="containsText" text="Reject"/>
    <x:cfRule type="containsText" dxfId="5" priority="6" operator="containsText" text="Fail"/>
    <x:cfRule type="containsText" dxfId="6" priority="7" operator="containsText" text="Blocked"/>
    <x:cfRule type="containsText" dxfId="7" priority="8" operator="containsText" text="Missing"/>
    <x:cfRule type="containsText" dxfId="8" priority="9" operator="containsText" text="Open"/>
  </x:conditionalFormatting>
  <x:conditionalFormatting sqref="I14:I18">
    <x:cfRule type="containsText" dxfId="9" priority="10" operator="containsText" text="Pass"/>
    <x:cfRule type="containsText" dxfId="10" priority="11" operator="containsText" text="Accept"/>
    <x:cfRule type="containsText" dxfId="11" priority="12" operator="containsText" text="Approved"/>
    <x:cfRule type="containsText" dxfId="12" priority="13" operator="containsText" text="Closed"/>
    <x:cfRule type="containsText" dxfId="13" priority="14" operator="containsText" text="Reject"/>
    <x:cfRule type="containsText" dxfId="14" priority="15" operator="containsText" text="Fail"/>
    <x:cfRule type="containsText" dxfId="15" priority="16" operator="containsText" text="Blocked"/>
    <x:cfRule type="containsText" dxfId="16" priority="17" operator="containsText" text="Missing"/>
    <x:cfRule type="containsText" dxfId="17" priority="18" operator="containsText" text="Open"/>
  </x:conditionalFormatting>
  <x:conditionalFormatting sqref="H21:J21">
    <x:cfRule type="containsText" dxfId="18" priority="19" operator="containsText" text="Pass"/>
    <x:cfRule type="containsText" dxfId="19" priority="20" operator="containsText" text="Accept"/>
    <x:cfRule type="containsText" dxfId="20" priority="21" operator="containsText" text="Approved"/>
    <x:cfRule type="containsText" dxfId="21" priority="22" operator="containsText" text="Closed"/>
    <x:cfRule type="containsText" dxfId="22" priority="23" operator="containsText" text="Reject"/>
    <x:cfRule type="containsText" dxfId="23" priority="24" operator="containsText" text="Fail"/>
    <x:cfRule type="containsText" dxfId="24" priority="25" operator="containsText" text="Blocked"/>
    <x:cfRule type="containsText" dxfId="25" priority="26" operator="containsText" text="Missing"/>
    <x:cfRule type="containsText" dxfId="26" priority="27" operator="containsText" text="Op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38" hidden="0" customWidth="1"/>
    <x:col min="3" max="3" width="4" hidden="0" customWidth="1"/>
    <x:col min="4" max="4" width="30" hidden="0" customWidth="1"/>
    <x:col min="5" max="5" width="34" hidden="0" customWidth="1"/>
    <x:col min="6" max="6" width="17" hidden="0" customWidth="1"/>
    <x:col min="7" max="7" width="17" hidden="0" customWidth="1"/>
    <x:col min="8" max="8" width="31" hidden="0" customWidth="1"/>
    <x:col min="9" max="9" width="20" hidden="0" customWidth="1"/>
  </x:cols>
  <x:sheetData>
    <x:row r="2" ht="28" customHeight="1">
      <x:c r="A2" s="3" t="str">
        <x:v>Plan Setup</x:v>
      </x:c>
      <x:c r="B2" s="4"/>
      <x:c r="C2" s="4"/>
      <x:c r="D2" s="4"/>
      <x:c r="E2" s="4"/>
      <x:c r="F2" s="4"/>
      <x:c r="G2" s="4"/>
      <x:c r="H2" s="4"/>
      <x:c r="I2" s="4"/>
    </x:row>
    <x:row r="3" ht="42" customHeight="1">
      <x:c r="A3" s="7" t="str">
        <x:v>Define the lot and enter the sampling values approved for this order. Use the current licensed standard or buyer instruction; this workbook does not supply sampling tables.</x:v>
      </x:c>
      <x:c r="B3" s="7"/>
      <x:c r="C3" s="7"/>
      <x:c r="D3" s="7"/>
      <x:c r="E3" s="7"/>
      <x:c r="F3" s="7"/>
      <x:c r="G3" s="7"/>
      <x:c r="H3" s="7"/>
      <x:c r="I3" s="7"/>
    </x:row>
    <x:row r="5" ht="24" customHeight="1">
      <x:c r="A5" s="11" t="str">
        <x:v>Lot and reference inputs</x:v>
      </x:c>
      <x:c r="B5" s="11"/>
      <x:c r="D5" s="11" t="str">
        <x:v>Sampling-plan inputs</x:v>
      </x:c>
      <x:c r="E5" s="11"/>
      <x:c r="F5" s="11"/>
      <x:c r="G5" s="11"/>
      <x:c r="H5" s="11"/>
      <x:c r="I5" s="11"/>
    </x:row>
    <x:row r="6" ht="31" customHeight="1">
      <x:c r="A6" s="16" t="str">
        <x:v>Buyer / brand</x:v>
      </x:c>
      <x:c r="B6" s="18" t="str"/>
      <x:c r="D6" s="16" t="str">
        <x:v>Sampling standard and edition</x:v>
      </x:c>
      <x:c r="E6" s="18" t="str">
        <x:v>ISO 2859-1:2026</x:v>
      </x:c>
    </x:row>
    <x:row r="7" ht="31" customHeight="1">
      <x:c r="A7" s="16" t="str">
        <x:v>Purchase order</x:v>
      </x:c>
      <x:c r="B7" s="18" t="str"/>
      <x:c r="D7" s="16" t="str">
        <x:v>Inspection type</x:v>
      </x:c>
      <x:c r="E7" s="18" t="str">
        <x:v>Lot-by-lot attributes</x:v>
      </x:c>
    </x:row>
    <x:row r="8" ht="31" customHeight="1">
      <x:c r="A8" s="16" t="str">
        <x:v>Style / SKU</x:v>
      </x:c>
      <x:c r="B8" s="18" t="str"/>
      <x:c r="D8" s="16" t="str">
        <x:v>Inspection level</x:v>
      </x:c>
      <x:c r="E8" s="18" t="str"/>
    </x:row>
    <x:row r="9" ht="31" customHeight="1">
      <x:c r="A9" s="16" t="str">
        <x:v>Product description</x:v>
      </x:c>
      <x:c r="B9" s="18" t="str"/>
      <x:c r="D9" s="16" t="str">
        <x:v>Scheme status</x:v>
      </x:c>
      <x:c r="E9" s="18" t="str">
        <x:v>Normal</x:v>
      </x:c>
    </x:row>
    <x:row r="10" ht="31" customHeight="1">
      <x:c r="A10" s="16" t="str">
        <x:v>Specification revision</x:v>
      </x:c>
      <x:c r="B10" s="18" t="str"/>
      <x:c r="D10" s="16" t="str">
        <x:v>Code letter</x:v>
      </x:c>
      <x:c r="E10" s="18" t="str"/>
    </x:row>
    <x:row r="11" ht="31" customHeight="1">
      <x:c r="A11" s="16" t="str">
        <x:v>Approved sample ID</x:v>
      </x:c>
      <x:c r="B11" s="18" t="str"/>
      <x:c r="D11" s="16" t="str">
        <x:v>Random-selection method</x:v>
      </x:c>
      <x:c r="E11" s="18" t="str"/>
    </x:row>
    <x:row r="12" ht="31" customHeight="1">
      <x:c r="A12" s="16" t="str">
        <x:v>Factory / site</x:v>
      </x:c>
      <x:c r="B12" s="18" t="str"/>
      <x:c r="D12" s="16" t="str">
        <x:v>Planned attribute sample size</x:v>
      </x:c>
      <x:c r="E12" s="18" t="str"/>
    </x:row>
    <x:row r="13" ht="31" customHeight="1">
      <x:c r="A13" s="16" t="str">
        <x:v>Production period</x:v>
      </x:c>
      <x:c r="B13" s="18" t="str"/>
      <x:c r="D13" s="17" t="str">
        <x:v>Units actually inspected</x:v>
      </x:c>
      <x:c r="E13" s="19" t="str"/>
    </x:row>
    <x:row r="14" ht="29" customHeight="1">
      <x:c r="A14" s="16" t="str">
        <x:v>Colorways</x:v>
      </x:c>
      <x:c r="B14" s="18" t="str"/>
    </x:row>
    <x:row r="15" ht="29" customHeight="1">
      <x:c r="A15" s="16" t="str">
        <x:v>Size range</x:v>
      </x:c>
      <x:c r="B15" s="18" t="str"/>
    </x:row>
    <x:row r="16" ht="38" customHeight="1">
      <x:c r="A16" s="16" t="str">
        <x:v>Lot quantity</x:v>
      </x:c>
      <x:c r="B16" s="18" t="str"/>
      <x:c r="D16" s="32" t="str">
        <x:v>Defect class</x:v>
      </x:c>
      <x:c r="E16" s="33" t="str">
        <x:v>AQL / rule</x:v>
      </x:c>
      <x:c r="F16" s="33" t="str">
        <x:v>Ac</x:v>
      </x:c>
      <x:c r="G16" s="33" t="str">
        <x:v>Re</x:v>
      </x:c>
      <x:c r="H16" s="33" t="str">
        <x:v>Count basis</x:v>
      </x:c>
      <x:c r="I16" s="34" t="str">
        <x:v>Buyer approval</x:v>
      </x:c>
    </x:row>
    <x:row r="17" ht="29" customHeight="1">
      <x:c r="A17" s="16" t="str">
        <x:v>Quantity completed</x:v>
      </x:c>
      <x:c r="B17" s="18" t="str"/>
      <x:c r="D17" s="16" t="str">
        <x:v>Critical</x:v>
      </x:c>
      <x:c r="E17" s="18" t="str">
        <x:v>Ac 0 starting point</x:v>
      </x:c>
      <x:c r="F17" s="18" t="n">
        <x:v>0</x:v>
      </x:c>
      <x:c r="G17" s="18" t="n">
        <x:v>1</x:v>
      </x:c>
      <x:c r="H17" s="18" t="str">
        <x:v>Confirmed critical observations</x:v>
      </x:c>
      <x:c r="I17" s="18" t="str">
        <x:v>Pending</x:v>
      </x:c>
    </x:row>
    <x:row r="18" ht="29" customHeight="1">
      <x:c r="A18" s="16" t="str">
        <x:v>Quantity packed</x:v>
      </x:c>
      <x:c r="B18" s="18" t="str"/>
      <x:c r="D18" s="16" t="str">
        <x:v>Major</x:v>
      </x:c>
      <x:c r="E18" s="18" t="n">
        <x:v>2.5</x:v>
      </x:c>
      <x:c r="F18" s="18" t="str"/>
      <x:c r="G18" s="18" t="str"/>
      <x:c r="H18" s="18" t="str">
        <x:v>Confirmed major observations</x:v>
      </x:c>
      <x:c r="I18" s="18" t="str">
        <x:v>Pending</x:v>
      </x:c>
    </x:row>
    <x:row r="19" ht="29" customHeight="1">
      <x:c r="A19" s="16" t="str">
        <x:v>Inspection date</x:v>
      </x:c>
      <x:c r="B19" s="20" t="str"/>
      <x:c r="D19" s="17" t="str">
        <x:v>Minor</x:v>
      </x:c>
      <x:c r="E19" s="19" t="n">
        <x:v>4</x:v>
      </x:c>
      <x:c r="F19" s="19" t="str"/>
      <x:c r="G19" s="19" t="str"/>
      <x:c r="H19" s="19" t="str">
        <x:v>Confirmed minor observations</x:v>
      </x:c>
      <x:c r="I19" s="19" t="str">
        <x:v>Pending</x:v>
      </x:c>
    </x:row>
    <x:row r="20" ht="29" customHeight="1">
      <x:c r="A20" s="17" t="str">
        <x:v>Report recipients</x:v>
      </x:c>
      <x:c r="B20" s="19" t="str"/>
    </x:row>
    <x:row r="23" ht="24" customHeight="1">
      <x:c r="D23" s="11" t="str">
        <x:v>Shipment-release gates</x:v>
      </x:c>
      <x:c r="E23" s="11"/>
      <x:c r="F23" s="11"/>
      <x:c r="G23" s="11"/>
      <x:c r="H23" s="11"/>
      <x:c r="I23" s="11"/>
    </x:row>
    <x:row r="24" ht="38" customHeight="1">
      <x:c r="D24" s="32" t="str">
        <x:v>Gate</x:v>
      </x:c>
      <x:c r="E24" s="33" t="str">
        <x:v>Requirement</x:v>
      </x:c>
      <x:c r="F24" s="33" t="str">
        <x:v>Owner</x:v>
      </x:c>
      <x:c r="G24" s="33" t="str">
        <x:v>Evidence / reference</x:v>
      </x:c>
      <x:c r="H24" s="33" t="str">
        <x:v>Due date</x:v>
      </x:c>
      <x:c r="I24" s="34" t="str">
        <x:v>Status</x:v>
      </x:c>
    </x:row>
    <x:row r="25" ht="39" customHeight="1">
      <x:c r="D25" s="35" t="str">
        <x:v>Lot ready</x:v>
      </x:c>
      <x:c r="E25" s="35" t="str">
        <x:v>Required completion and packing level met</x:v>
      </x:c>
      <x:c r="F25" s="35" t="str">
        <x:v>Factory</x:v>
      </x:c>
      <x:c r="G25" s="35" t="str">
        <x:v>Quantity and carton record</x:v>
      </x:c>
      <x:c r="H25" s="48" t="str"/>
      <x:c r="I25" s="37" t="str">
        <x:v>Open</x:v>
      </x:c>
    </x:row>
    <x:row r="26" ht="39" customHeight="1">
      <x:c r="D26" s="35" t="str">
        <x:v>Current documents</x:v>
      </x:c>
      <x:c r="E26" s="35" t="str">
        <x:v>One approved revision supplied</x:v>
      </x:c>
      <x:c r="F26" s="35" t="str">
        <x:v>Buyer / project</x:v>
      </x:c>
      <x:c r="G26" s="35" t="str">
        <x:v>Document register</x:v>
      </x:c>
      <x:c r="H26" s="48" t="str"/>
      <x:c r="I26" s="37" t="str">
        <x:v>Open</x:v>
      </x:c>
    </x:row>
    <x:row r="27" ht="39" customHeight="1">
      <x:c r="D27" s="35" t="str">
        <x:v>Defect catalog</x:v>
      </x:c>
      <x:c r="E27" s="35" t="str">
        <x:v>Classes and examples approved</x:v>
      </x:c>
      <x:c r="F27" s="35" t="str">
        <x:v>Quality owner</x:v>
      </x:c>
      <x:c r="G27" s="35" t="str">
        <x:v>Approved catalog</x:v>
      </x:c>
      <x:c r="H27" s="48" t="str"/>
      <x:c r="I27" s="37" t="str">
        <x:v>Open</x:v>
      </x:c>
    </x:row>
    <x:row r="28" ht="39" customHeight="1">
      <x:c r="D28" s="35" t="str">
        <x:v>Sampling plan</x:v>
      </x:c>
      <x:c r="E28" s="35" t="str">
        <x:v>Standard, level, code, sample and Ac/Re approved</x:v>
      </x:c>
      <x:c r="F28" s="35" t="str">
        <x:v>Buyer quality</x:v>
      </x:c>
      <x:c r="G28" s="35" t="str">
        <x:v>Written plan</x:v>
      </x:c>
      <x:c r="H28" s="48" t="str"/>
      <x:c r="I28" s="37" t="str">
        <x:v>Open</x:v>
      </x:c>
    </x:row>
    <x:row r="29" ht="39" customHeight="1">
      <x:c r="D29" s="35" t="str">
        <x:v>Measurement plan</x:v>
      </x:c>
      <x:c r="E29" s="35" t="str">
        <x:v>POM, method, tolerances and sample approved</x:v>
      </x:c>
      <x:c r="F29" s="35" t="str">
        <x:v>Technical / quality</x:v>
      </x:c>
      <x:c r="G29" s="35" t="str">
        <x:v>Measurement chart</x:v>
      </x:c>
      <x:c r="H29" s="48" t="str"/>
      <x:c r="I29" s="37" t="str">
        <x:v>Open</x:v>
      </x:c>
    </x:row>
    <x:row r="30" ht="39" customHeight="1">
      <x:c r="D30" s="35" t="str">
        <x:v>Function tests</x:v>
      </x:c>
      <x:c r="E30" s="35" t="str">
        <x:v>Method, equipment, quantity and limit approved</x:v>
      </x:c>
      <x:c r="F30" s="35" t="str">
        <x:v>Quality / laboratory</x:v>
      </x:c>
      <x:c r="G30" s="35" t="str">
        <x:v>Test instruction</x:v>
      </x:c>
      <x:c r="H30" s="48" t="str"/>
      <x:c r="I30" s="37" t="str">
        <x:v>Open</x:v>
      </x:c>
    </x:row>
    <x:row r="31" ht="39" customHeight="1">
      <x:c r="D31" s="35" t="str">
        <x:v>Packing plan</x:v>
      </x:c>
      <x:c r="E31" s="35" t="str">
        <x:v>Labels, assortment, carton and marks approved</x:v>
      </x:c>
      <x:c r="F31" s="35" t="str">
        <x:v>Packaging owner</x:v>
      </x:c>
      <x:c r="G31" s="35" t="str">
        <x:v>Packing specification</x:v>
      </x:c>
      <x:c r="H31" s="48" t="str"/>
      <x:c r="I31" s="37" t="str">
        <x:v>Open</x:v>
      </x:c>
    </x:row>
    <x:row r="32" ht="39" customHeight="1">
      <x:c r="D32" s="35" t="str">
        <x:v>Corrective actions</x:v>
      </x:c>
      <x:c r="E32" s="35" t="str">
        <x:v>All failure and hold items closed</x:v>
      </x:c>
      <x:c r="F32" s="35" t="str">
        <x:v>Quality / production</x:v>
      </x:c>
      <x:c r="G32" s="35" t="str">
        <x:v>CAPA and reinspection</x:v>
      </x:c>
      <x:c r="H32" s="48" t="str"/>
      <x:c r="I32" s="37" t="str">
        <x:v>Open</x:v>
      </x:c>
    </x:row>
    <x:row r="33" ht="39" customHeight="1">
      <x:c r="D33" s="35" t="str">
        <x:v>Commercial documents</x:v>
      </x:c>
      <x:c r="E33" s="35" t="str">
        <x:v>Required order and shipping records complete</x:v>
      </x:c>
      <x:c r="F33" s="35" t="str">
        <x:v>Commercial owner</x:v>
      </x:c>
      <x:c r="G33" s="35" t="str">
        <x:v>Document list</x:v>
      </x:c>
      <x:c r="H33" s="48" t="str"/>
      <x:c r="I33" s="37" t="str">
        <x:v>Open</x:v>
      </x:c>
    </x:row>
    <x:row r="34" ht="39" customHeight="1">
      <x:c r="D34" s="36" t="str">
        <x:v>Authorized release</x:v>
      </x:c>
      <x:c r="E34" s="36" t="str">
        <x:v>Named buyer authority approves shipment</x:v>
      </x:c>
      <x:c r="F34" s="36" t="str">
        <x:v>Authorized approver</x:v>
      </x:c>
      <x:c r="G34" s="36" t="str">
        <x:v>Written release</x:v>
      </x:c>
      <x:c r="H34" s="49" t="str"/>
      <x:c r="I34" s="38" t="str">
        <x:v>Blocked</x:v>
      </x:c>
    </x:row>
    <x:row r="37" ht="52" customHeight="1">
      <x:c r="A37" s="52" t="str">
        <x:v>Do not copy Ac/Re values from this workbook into an order without checking the current authorized sampling standard and buyer-approved plan. A passed sample does not by itself authorize shipment.</x:v>
      </x:c>
      <x:c r="B37" s="52"/>
      <x:c r="C37" s="52"/>
      <x:c r="D37" s="52"/>
      <x:c r="E37" s="52"/>
      <x:c r="F37" s="52"/>
      <x:c r="G37" s="52"/>
      <x:c r="H37" s="52"/>
      <x:c r="I37" s="52"/>
    </x:row>
  </x:sheetData>
  <x:mergeCells>
    <x:mergeCell ref="A5:B5"/>
    <x:mergeCell ref="D5:I5"/>
    <x:mergeCell ref="D23:I23"/>
    <x:mergeCell ref="A37:I37"/>
  </x:mergeCells>
  <x:conditionalFormatting sqref="I17:I19">
    <x:cfRule type="containsText" dxfId="27" priority="1" operator="containsText" text="Pass"/>
    <x:cfRule type="containsText" dxfId="28" priority="2" operator="containsText" text="Accept"/>
    <x:cfRule type="containsText" dxfId="29" priority="3" operator="containsText" text="Approved"/>
    <x:cfRule type="containsText" dxfId="30" priority="4" operator="containsText" text="Closed"/>
    <x:cfRule type="containsText" dxfId="31" priority="5" operator="containsText" text="Reject"/>
    <x:cfRule type="containsText" dxfId="32" priority="6" operator="containsText" text="Fail"/>
    <x:cfRule type="containsText" dxfId="33" priority="7" operator="containsText" text="Blocked"/>
    <x:cfRule type="containsText" dxfId="34" priority="8" operator="containsText" text="Missing"/>
    <x:cfRule type="containsText" dxfId="35" priority="9" operator="containsText" text="Open"/>
  </x:conditionalFormatting>
  <x:conditionalFormatting sqref="I25:I34">
    <x:cfRule type="containsText" dxfId="36" priority="10" operator="containsText" text="Pass"/>
    <x:cfRule type="containsText" dxfId="37" priority="11" operator="containsText" text="Accept"/>
    <x:cfRule type="containsText" dxfId="38" priority="12" operator="containsText" text="Approved"/>
    <x:cfRule type="containsText" dxfId="39" priority="13" operator="containsText" text="Closed"/>
    <x:cfRule type="containsText" dxfId="40" priority="14" operator="containsText" text="Reject"/>
    <x:cfRule type="containsText" dxfId="41" priority="15" operator="containsText" text="Fail"/>
    <x:cfRule type="containsText" dxfId="42" priority="16" operator="containsText" text="Blocked"/>
    <x:cfRule type="containsText" dxfId="43" priority="17" operator="containsText" text="Missing"/>
    <x:cfRule type="containsText" dxfId="44" priority="18" operator="containsText" text="Open"/>
  </x:conditionalFormatting>
  <x:dataValidations count="3">
    <x:dataValidation type="list" sqref="E9">
      <x:formula1>"Normal,Tightened,Reduced,Other / isolated lot"</x:formula1>
    </x:dataValidation>
    <x:dataValidation type="list" sqref="I17:I19">
      <x:formula1>"Pending,Approved,Blocked,N/A"</x:formula1>
    </x:dataValidation>
    <x:dataValidation type="list" sqref="I25:I34">
      <x:formula1>"Open,Pending,Approved,Complete,Blocked,Rejected,N/A"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E749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25" hidden="0" customWidth="1"/>
    <x:col min="3" max="3" width="23" hidden="0" customWidth="1"/>
    <x:col min="4" max="4" width="42" hidden="0" customWidth="1"/>
    <x:col min="5" max="5" width="22" hidden="0" customWidth="1"/>
    <x:col min="6" max="6" width="30" hidden="0" customWidth="1"/>
    <x:col min="7" max="7" width="34" hidden="0" customWidth="1"/>
    <x:col min="8" max="8" width="27" hidden="0" customWidth="1"/>
    <x:col min="9" max="9" width="20" hidden="0" customWidth="1"/>
    <x:col min="10" max="10" width="24" hidden="0" customWidth="1"/>
  </x:cols>
  <x:sheetData>
    <x:row r="2" ht="28" customHeight="1">
      <x:c r="A2" s="3" t="str">
        <x:v>Defect Catalog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2" customHeight="1">
      <x:c r="A3" s="7" t="str">
        <x:v>Approve product-specific defect descriptions before inspection. Keep the original class decision, method, reference and escalation owner traceable.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6" ht="38" customHeight="1">
      <x:c r="A6" s="32" t="str">
        <x:v>Defect ID</x:v>
      </x:c>
      <x:c r="B6" s="33" t="str">
        <x:v>Characteristic</x:v>
      </x:c>
      <x:c r="C6" s="33" t="str">
        <x:v>Location</x:v>
      </x:c>
      <x:c r="D6" s="33" t="str">
        <x:v>Defect description</x:v>
      </x:c>
      <x:c r="E6" s="33" t="str">
        <x:v>Class</x:v>
      </x:c>
      <x:c r="F6" s="33" t="str">
        <x:v>Inspection method</x:v>
      </x:c>
      <x:c r="G6" s="33" t="str">
        <x:v>Requirement / limit</x:v>
      </x:c>
      <x:c r="H6" s="33" t="str">
        <x:v>Photo example / file</x:v>
      </x:c>
      <x:c r="I6" s="33" t="str">
        <x:v>Approval status</x:v>
      </x:c>
      <x:c r="J6" s="34" t="str">
        <x:v>Escalation owner</x:v>
      </x:c>
    </x:row>
    <x:row r="7" ht="43" customHeight="1">
      <x:c r="A7" s="35" t="str">
        <x:v>DEF-001</x:v>
      </x:c>
      <x:c r="B7" s="35" t="str">
        <x:v>Safety / sharp part</x:v>
      </x:c>
      <x:c r="C7" s="35" t="str">
        <x:v>Zipper / component</x:v>
      </x:c>
      <x:c r="D7" s="35" t="str">
        <x:v>Exposed sharp or broken component with unacceptable risk</x:v>
      </x:c>
      <x:c r="E7" s="35" t="str">
        <x:v>Critical</x:v>
      </x:c>
      <x:c r="F7" s="35" t="str">
        <x:v>Visual and manual</x:v>
      </x:c>
      <x:c r="G7" s="35" t="str">
        <x:v>Buyer-approved safety criterion</x:v>
      </x:c>
      <x:c r="H7" s="35" t="str"/>
      <x:c r="I7" s="37" t="str">
        <x:v>Open</x:v>
      </x:c>
      <x:c r="J7" s="37" t="str">
        <x:v>Buyer quality</x:v>
      </x:c>
    </x:row>
    <x:row r="8" ht="43" customHeight="1">
      <x:c r="A8" s="35" t="str">
        <x:v>DEF-002</x:v>
      </x:c>
      <x:c r="B8" s="35" t="str">
        <x:v>Required product identity</x:v>
      </x:c>
      <x:c r="C8" s="35" t="str">
        <x:v>Label / product</x:v>
      </x:c>
      <x:c r="D8" s="35" t="str">
        <x:v>Missing or incorrect required identification</x:v>
      </x:c>
      <x:c r="E8" s="35" t="str">
        <x:v>Major</x:v>
      </x:c>
      <x:c r="F8" s="35" t="str">
        <x:v>Visual and document comparison</x:v>
      </x:c>
      <x:c r="G8" s="35" t="str">
        <x:v>Approved label and market review</x:v>
      </x:c>
      <x:c r="H8" s="35" t="str"/>
      <x:c r="I8" s="37" t="str">
        <x:v>Open</x:v>
      </x:c>
      <x:c r="J8" s="37" t="str">
        <x:v>Compliance</x:v>
      </x:c>
    </x:row>
    <x:row r="9" ht="43" customHeight="1">
      <x:c r="A9" s="35" t="str">
        <x:v>DEF-003</x:v>
      </x:c>
      <x:c r="B9" s="35" t="str">
        <x:v>Material identity</x:v>
      </x:c>
      <x:c r="C9" s="35" t="str">
        <x:v>Main panels</x:v>
      </x:c>
      <x:c r="D9" s="35" t="str">
        <x:v>Wrong foam, lining, thickness route or material reference</x:v>
      </x:c>
      <x:c r="E9" s="35" t="str">
        <x:v>Major</x:v>
      </x:c>
      <x:c r="F9" s="35" t="str">
        <x:v>Reference and traceability review</x:v>
      </x:c>
      <x:c r="G9" s="35" t="str">
        <x:v>Approved BOM and material sample</x:v>
      </x:c>
      <x:c r="H9" s="35" t="str"/>
      <x:c r="I9" s="37" t="str">
        <x:v>Open</x:v>
      </x:c>
      <x:c r="J9" s="37" t="str">
        <x:v>Technical / quality</x:v>
      </x:c>
    </x:row>
    <x:row r="10" ht="43" customHeight="1">
      <x:c r="A10" s="35" t="str">
        <x:v>DEF-004</x:v>
      </x:c>
      <x:c r="B10" s="35" t="str">
        <x:v>Open seam</x:v>
      </x:c>
      <x:c r="C10" s="35" t="str">
        <x:v>Specified seam</x:v>
      </x:c>
      <x:c r="D10" s="35" t="str">
        <x:v>Open seam, skipped construction or incomplete bond</x:v>
      </x:c>
      <x:c r="E10" s="35" t="str">
        <x:v>Major</x:v>
      </x:c>
      <x:c r="F10" s="35" t="str">
        <x:v>Visual / manual / specified test</x:v>
      </x:c>
      <x:c r="G10" s="35" t="str">
        <x:v>Approved seam standard</x:v>
      </x:c>
      <x:c r="H10" s="35" t="str"/>
      <x:c r="I10" s="37" t="str">
        <x:v>Open</x:v>
      </x:c>
      <x:c r="J10" s="37" t="str">
        <x:v>Quality</x:v>
      </x:c>
    </x:row>
    <x:row r="11" ht="43" customHeight="1">
      <x:c r="A11" s="35" t="str">
        <x:v>DEF-005</x:v>
      </x:c>
      <x:c r="B11" s="35" t="str">
        <x:v>Zipper function</x:v>
      </x:c>
      <x:c r="C11" s="35" t="str">
        <x:v>Entry</x:v>
      </x:c>
      <x:c r="D11" s="35" t="str">
        <x:v>Zipper cannot complete the required open-close cycle</x:v>
      </x:c>
      <x:c r="E11" s="35" t="str">
        <x:v>Major</x:v>
      </x:c>
      <x:c r="F11" s="35" t="str">
        <x:v>Defined operation check</x:v>
      </x:c>
      <x:c r="G11" s="35" t="str">
        <x:v>Approved component and method</x:v>
      </x:c>
      <x:c r="H11" s="35" t="str"/>
      <x:c r="I11" s="37" t="str">
        <x:v>Open</x:v>
      </x:c>
      <x:c r="J11" s="37" t="str">
        <x:v>Quality</x:v>
      </x:c>
    </x:row>
    <x:row r="12" ht="43" customHeight="1">
      <x:c r="A12" s="35" t="str">
        <x:v>DEF-006</x:v>
      </x:c>
      <x:c r="B12" s="35" t="str">
        <x:v>Measurement</x:v>
      </x:c>
      <x:c r="C12" s="35" t="str">
        <x:v>Named POM</x:v>
      </x:c>
      <x:c r="D12" s="35" t="str">
        <x:v>Measurement outside approved tolerance</x:v>
      </x:c>
      <x:c r="E12" s="35" t="str">
        <x:v>Major</x:v>
      </x:c>
      <x:c r="F12" s="35" t="str">
        <x:v>Defined measurement method</x:v>
      </x:c>
      <x:c r="G12" s="35" t="str">
        <x:v>Measurement chart</x:v>
      </x:c>
      <x:c r="H12" s="35" t="str"/>
      <x:c r="I12" s="37" t="str">
        <x:v>Open</x:v>
      </x:c>
      <x:c r="J12" s="37" t="str">
        <x:v>Technical</x:v>
      </x:c>
    </x:row>
    <x:row r="13" ht="43" customHeight="1">
      <x:c r="A13" s="35" t="str">
        <x:v>DEF-007</x:v>
      </x:c>
      <x:c r="B13" s="35" t="str">
        <x:v>Artwork</x:v>
      </x:c>
      <x:c r="C13" s="35" t="str">
        <x:v>Defined panel</x:v>
      </x:c>
      <x:c r="D13" s="35" t="str">
        <x:v>Wrong artwork, position, scale or orientation</x:v>
      </x:c>
      <x:c r="E13" s="35" t="str">
        <x:v>Major</x:v>
      </x:c>
      <x:c r="F13" s="35" t="str">
        <x:v>Visual and measurement</x:v>
      </x:c>
      <x:c r="G13" s="35" t="str">
        <x:v>Approved artwork proof</x:v>
      </x:c>
      <x:c r="H13" s="35" t="str"/>
      <x:c r="I13" s="37" t="str">
        <x:v>Open</x:v>
      </x:c>
      <x:c r="J13" s="37" t="str">
        <x:v>Brand owner</x:v>
      </x:c>
    </x:row>
    <x:row r="14" ht="43" customHeight="1">
      <x:c r="A14" s="35" t="str">
        <x:v>DEF-008</x:v>
      </x:c>
      <x:c r="B14" s="35" t="str">
        <x:v>Size / color mix</x:v>
      </x:c>
      <x:c r="C14" s="35" t="str">
        <x:v>Product / carton</x:v>
      </x:c>
      <x:c r="D14" s="35" t="str">
        <x:v>Incorrect size, color or style identity</x:v>
      </x:c>
      <x:c r="E14" s="35" t="str">
        <x:v>Major</x:v>
      </x:c>
      <x:c r="F14" s="35" t="str">
        <x:v>Label and product comparison</x:v>
      </x:c>
      <x:c r="G14" s="35" t="str">
        <x:v>PO and packing plan</x:v>
      </x:c>
      <x:c r="H14" s="35" t="str"/>
      <x:c r="I14" s="37" t="str">
        <x:v>Open</x:v>
      </x:c>
      <x:c r="J14" s="37" t="str">
        <x:v>Project owner</x:v>
      </x:c>
    </x:row>
    <x:row r="15" ht="43" customHeight="1">
      <x:c r="A15" s="35" t="str">
        <x:v>DEF-009</x:v>
      </x:c>
      <x:c r="B15" s="35" t="str">
        <x:v>Cosmetic workmanship</x:v>
      </x:c>
      <x:c r="C15" s="35" t="str">
        <x:v>Visible surface</x:v>
      </x:c>
      <x:c r="D15" s="35" t="str">
        <x:v>Small visual departure not affecting intended use</x:v>
      </x:c>
      <x:c r="E15" s="35" t="str">
        <x:v>Minor</x:v>
      </x:c>
      <x:c r="F15" s="35" t="str">
        <x:v>Visual under agreed lighting</x:v>
      </x:c>
      <x:c r="G15" s="35" t="str">
        <x:v>Approved visual standard</x:v>
      </x:c>
      <x:c r="H15" s="35" t="str"/>
      <x:c r="I15" s="37" t="str">
        <x:v>Open</x:v>
      </x:c>
      <x:c r="J15" s="37" t="str">
        <x:v>Quality</x:v>
      </x:c>
    </x:row>
    <x:row r="16" ht="43" customHeight="1">
      <x:c r="A16" s="35" t="str">
        <x:v>DEF-010</x:v>
      </x:c>
      <x:c r="B16" s="35" t="str">
        <x:v>Packing presentation</x:v>
      </x:c>
      <x:c r="C16" s="35" t="str">
        <x:v>Polybag / fold</x:v>
      </x:c>
      <x:c r="D16" s="35" t="str">
        <x:v>Minor fold, bag or presentation departure</x:v>
      </x:c>
      <x:c r="E16" s="35" t="str">
        <x:v>Minor</x:v>
      </x:c>
      <x:c r="F16" s="35" t="str">
        <x:v>Visual</x:v>
      </x:c>
      <x:c r="G16" s="35" t="str">
        <x:v>Packing specification</x:v>
      </x:c>
      <x:c r="H16" s="35" t="str"/>
      <x:c r="I16" s="37" t="str">
        <x:v>Open</x:v>
      </x:c>
      <x:c r="J16" s="37" t="str">
        <x:v>Packaging</x:v>
      </x:c>
    </x:row>
    <x:row r="17" ht="43" customHeight="1">
      <x:c r="A17" s="35" t="str">
        <x:v>DEF-011</x:v>
      </x:c>
      <x:c r="B17" s="35" t="str"/>
      <x:c r="C17" s="35" t="str"/>
      <x:c r="D17" s="35" t="str"/>
      <x:c r="E17" s="35" t="str"/>
      <x:c r="F17" s="35" t="str"/>
      <x:c r="G17" s="35" t="str"/>
      <x:c r="H17" s="35" t="str"/>
      <x:c r="I17" s="37" t="str">
        <x:v>N/A</x:v>
      </x:c>
      <x:c r="J17" s="37" t="str"/>
    </x:row>
    <x:row r="18" ht="43" customHeight="1">
      <x:c r="A18" s="35" t="str">
        <x:v>DEF-012</x:v>
      </x:c>
      <x:c r="B18" s="35" t="str"/>
      <x:c r="C18" s="35" t="str"/>
      <x:c r="D18" s="35" t="str"/>
      <x:c r="E18" s="35" t="str"/>
      <x:c r="F18" s="35" t="str"/>
      <x:c r="G18" s="35" t="str"/>
      <x:c r="H18" s="35" t="str"/>
      <x:c r="I18" s="37" t="str">
        <x:v>N/A</x:v>
      </x:c>
      <x:c r="J18" s="37" t="str"/>
    </x:row>
    <x:row r="19" ht="43" customHeight="1">
      <x:c r="A19" s="35" t="str">
        <x:v>DEF-013</x:v>
      </x:c>
      <x:c r="B19" s="35" t="str"/>
      <x:c r="C19" s="35" t="str"/>
      <x:c r="D19" s="35" t="str"/>
      <x:c r="E19" s="35" t="str"/>
      <x:c r="F19" s="35" t="str"/>
      <x:c r="G19" s="35" t="str"/>
      <x:c r="H19" s="35" t="str"/>
      <x:c r="I19" s="37" t="str">
        <x:v>N/A</x:v>
      </x:c>
      <x:c r="J19" s="37" t="str"/>
    </x:row>
    <x:row r="20" ht="43" customHeight="1">
      <x:c r="A20" s="35" t="str">
        <x:v>DEF-014</x:v>
      </x:c>
      <x:c r="B20" s="35" t="str"/>
      <x:c r="C20" s="35" t="str"/>
      <x:c r="D20" s="35" t="str"/>
      <x:c r="E20" s="35" t="str"/>
      <x:c r="F20" s="35" t="str"/>
      <x:c r="G20" s="35" t="str"/>
      <x:c r="H20" s="35" t="str"/>
      <x:c r="I20" s="37" t="str">
        <x:v>N/A</x:v>
      </x:c>
      <x:c r="J20" s="37" t="str"/>
    </x:row>
    <x:row r="21" ht="43" customHeight="1">
      <x:c r="A21" s="35" t="str">
        <x:v>DEF-015</x:v>
      </x:c>
      <x:c r="B21" s="35" t="str"/>
      <x:c r="C21" s="35" t="str"/>
      <x:c r="D21" s="35" t="str"/>
      <x:c r="E21" s="35" t="str"/>
      <x:c r="F21" s="35" t="str"/>
      <x:c r="G21" s="35" t="str"/>
      <x:c r="H21" s="35" t="str"/>
      <x:c r="I21" s="37" t="str">
        <x:v>N/A</x:v>
      </x:c>
      <x:c r="J21" s="37" t="str"/>
    </x:row>
    <x:row r="22" ht="43" customHeight="1">
      <x:c r="A22" s="35" t="str">
        <x:v>DEF-016</x:v>
      </x:c>
      <x:c r="B22" s="35" t="str"/>
      <x:c r="C22" s="35" t="str"/>
      <x:c r="D22" s="35" t="str"/>
      <x:c r="E22" s="35" t="str"/>
      <x:c r="F22" s="35" t="str"/>
      <x:c r="G22" s="35" t="str"/>
      <x:c r="H22" s="35" t="str"/>
      <x:c r="I22" s="37" t="str">
        <x:v>N/A</x:v>
      </x:c>
      <x:c r="J22" s="37" t="str"/>
    </x:row>
    <x:row r="23" ht="43" customHeight="1">
      <x:c r="A23" s="35" t="str">
        <x:v>DEF-017</x:v>
      </x:c>
      <x:c r="B23" s="35" t="str"/>
      <x:c r="C23" s="35" t="str"/>
      <x:c r="D23" s="35" t="str"/>
      <x:c r="E23" s="35" t="str"/>
      <x:c r="F23" s="35" t="str"/>
      <x:c r="G23" s="35" t="str"/>
      <x:c r="H23" s="35" t="str"/>
      <x:c r="I23" s="37" t="str">
        <x:v>N/A</x:v>
      </x:c>
      <x:c r="J23" s="37" t="str"/>
    </x:row>
    <x:row r="24" ht="43" customHeight="1">
      <x:c r="A24" s="35" t="str">
        <x:v>DEF-018</x:v>
      </x:c>
      <x:c r="B24" s="35" t="str"/>
      <x:c r="C24" s="35" t="str"/>
      <x:c r="D24" s="35" t="str"/>
      <x:c r="E24" s="35" t="str"/>
      <x:c r="F24" s="35" t="str"/>
      <x:c r="G24" s="35" t="str"/>
      <x:c r="H24" s="35" t="str"/>
      <x:c r="I24" s="37" t="str">
        <x:v>N/A</x:v>
      </x:c>
      <x:c r="J24" s="37" t="str"/>
    </x:row>
    <x:row r="25" ht="43" customHeight="1">
      <x:c r="A25" s="35" t="str">
        <x:v>DEF-019</x:v>
      </x:c>
      <x:c r="B25" s="35" t="str"/>
      <x:c r="C25" s="35" t="str"/>
      <x:c r="D25" s="35" t="str"/>
      <x:c r="E25" s="35" t="str"/>
      <x:c r="F25" s="35" t="str"/>
      <x:c r="G25" s="35" t="str"/>
      <x:c r="H25" s="35" t="str"/>
      <x:c r="I25" s="37" t="str">
        <x:v>N/A</x:v>
      </x:c>
      <x:c r="J25" s="37" t="str"/>
    </x:row>
    <x:row r="26" ht="43" customHeight="1">
      <x:c r="A26" s="35" t="str">
        <x:v>DEF-020</x:v>
      </x:c>
      <x:c r="B26" s="35" t="str"/>
      <x:c r="C26" s="35" t="str"/>
      <x:c r="D26" s="35" t="str"/>
      <x:c r="E26" s="35" t="str"/>
      <x:c r="F26" s="35" t="str"/>
      <x:c r="G26" s="35" t="str"/>
      <x:c r="H26" s="35" t="str"/>
      <x:c r="I26" s="37" t="str">
        <x:v>N/A</x:v>
      </x:c>
      <x:c r="J26" s="37" t="str"/>
    </x:row>
    <x:row r="27" ht="43" customHeight="1">
      <x:c r="A27" s="35" t="str">
        <x:v>DEF-021</x:v>
      </x:c>
      <x:c r="B27" s="35" t="str"/>
      <x:c r="C27" s="35" t="str"/>
      <x:c r="D27" s="35" t="str"/>
      <x:c r="E27" s="35" t="str"/>
      <x:c r="F27" s="35" t="str"/>
      <x:c r="G27" s="35" t="str"/>
      <x:c r="H27" s="35" t="str"/>
      <x:c r="I27" s="37" t="str">
        <x:v>N/A</x:v>
      </x:c>
      <x:c r="J27" s="37" t="str"/>
    </x:row>
    <x:row r="28" ht="43" customHeight="1">
      <x:c r="A28" s="35" t="str">
        <x:v>DEF-022</x:v>
      </x:c>
      <x:c r="B28" s="35" t="str"/>
      <x:c r="C28" s="35" t="str"/>
      <x:c r="D28" s="35" t="str"/>
      <x:c r="E28" s="35" t="str"/>
      <x:c r="F28" s="35" t="str"/>
      <x:c r="G28" s="35" t="str"/>
      <x:c r="H28" s="35" t="str"/>
      <x:c r="I28" s="37" t="str">
        <x:v>N/A</x:v>
      </x:c>
      <x:c r="J28" s="37" t="str"/>
    </x:row>
    <x:row r="29" ht="43" customHeight="1">
      <x:c r="A29" s="35" t="str">
        <x:v>DEF-023</x:v>
      </x:c>
      <x:c r="B29" s="35" t="str"/>
      <x:c r="C29" s="35" t="str"/>
      <x:c r="D29" s="35" t="str"/>
      <x:c r="E29" s="35" t="str"/>
      <x:c r="F29" s="35" t="str"/>
      <x:c r="G29" s="35" t="str"/>
      <x:c r="H29" s="35" t="str"/>
      <x:c r="I29" s="37" t="str">
        <x:v>N/A</x:v>
      </x:c>
      <x:c r="J29" s="37" t="str"/>
    </x:row>
    <x:row r="30" ht="43" customHeight="1">
      <x:c r="A30" s="35" t="str">
        <x:v>DEF-024</x:v>
      </x:c>
      <x:c r="B30" s="35" t="str"/>
      <x:c r="C30" s="35" t="str"/>
      <x:c r="D30" s="35" t="str"/>
      <x:c r="E30" s="35" t="str"/>
      <x:c r="F30" s="35" t="str"/>
      <x:c r="G30" s="35" t="str"/>
      <x:c r="H30" s="35" t="str"/>
      <x:c r="I30" s="37" t="str">
        <x:v>N/A</x:v>
      </x:c>
      <x:c r="J30" s="37" t="str"/>
    </x:row>
    <x:row r="31" ht="43" customHeight="1">
      <x:c r="A31" s="35" t="str">
        <x:v>DEF-025</x:v>
      </x:c>
      <x:c r="B31" s="35" t="str"/>
      <x:c r="C31" s="35" t="str"/>
      <x:c r="D31" s="35" t="str"/>
      <x:c r="E31" s="35" t="str"/>
      <x:c r="F31" s="35" t="str"/>
      <x:c r="G31" s="35" t="str"/>
      <x:c r="H31" s="35" t="str"/>
      <x:c r="I31" s="37" t="str">
        <x:v>N/A</x:v>
      </x:c>
      <x:c r="J31" s="37" t="str"/>
    </x:row>
    <x:row r="32" ht="43" customHeight="1">
      <x:c r="A32" s="35" t="str">
        <x:v>DEF-026</x:v>
      </x:c>
      <x:c r="B32" s="35" t="str"/>
      <x:c r="C32" s="35" t="str"/>
      <x:c r="D32" s="35" t="str"/>
      <x:c r="E32" s="35" t="str"/>
      <x:c r="F32" s="35" t="str"/>
      <x:c r="G32" s="35" t="str"/>
      <x:c r="H32" s="35" t="str"/>
      <x:c r="I32" s="37" t="str">
        <x:v>N/A</x:v>
      </x:c>
      <x:c r="J32" s="37" t="str"/>
    </x:row>
    <x:row r="33" ht="43" customHeight="1">
      <x:c r="A33" s="35" t="str">
        <x:v>DEF-027</x:v>
      </x:c>
      <x:c r="B33" s="35" t="str"/>
      <x:c r="C33" s="35" t="str"/>
      <x:c r="D33" s="35" t="str"/>
      <x:c r="E33" s="35" t="str"/>
      <x:c r="F33" s="35" t="str"/>
      <x:c r="G33" s="35" t="str"/>
      <x:c r="H33" s="35" t="str"/>
      <x:c r="I33" s="37" t="str">
        <x:v>N/A</x:v>
      </x:c>
      <x:c r="J33" s="37" t="str"/>
    </x:row>
    <x:row r="34" ht="43" customHeight="1">
      <x:c r="A34" s="35" t="str">
        <x:v>DEF-028</x:v>
      </x:c>
      <x:c r="B34" s="35" t="str"/>
      <x:c r="C34" s="35" t="str"/>
      <x:c r="D34" s="35" t="str"/>
      <x:c r="E34" s="35" t="str"/>
      <x:c r="F34" s="35" t="str"/>
      <x:c r="G34" s="35" t="str"/>
      <x:c r="H34" s="35" t="str"/>
      <x:c r="I34" s="37" t="str">
        <x:v>N/A</x:v>
      </x:c>
      <x:c r="J34" s="37" t="str"/>
    </x:row>
    <x:row r="35" ht="43" customHeight="1">
      <x:c r="A35" s="35" t="str">
        <x:v>DEF-029</x:v>
      </x:c>
      <x:c r="B35" s="35" t="str"/>
      <x:c r="C35" s="35" t="str"/>
      <x:c r="D35" s="35" t="str"/>
      <x:c r="E35" s="35" t="str"/>
      <x:c r="F35" s="35" t="str"/>
      <x:c r="G35" s="35" t="str"/>
      <x:c r="H35" s="35" t="str"/>
      <x:c r="I35" s="37" t="str">
        <x:v>N/A</x:v>
      </x:c>
      <x:c r="J35" s="37" t="str"/>
    </x:row>
    <x:row r="36" ht="43" customHeight="1">
      <x:c r="A36" s="36" t="str">
        <x:v>DEF-030</x:v>
      </x:c>
      <x:c r="B36" s="36" t="str"/>
      <x:c r="C36" s="36" t="str"/>
      <x:c r="D36" s="36" t="str"/>
      <x:c r="E36" s="36" t="str"/>
      <x:c r="F36" s="36" t="str"/>
      <x:c r="G36" s="36" t="str"/>
      <x:c r="H36" s="36" t="str"/>
      <x:c r="I36" s="38" t="str">
        <x:v>N/A</x:v>
      </x:c>
      <x:c r="J36" s="38" t="str"/>
    </x:row>
  </x:sheetData>
  <x:conditionalFormatting sqref="I7:I36">
    <x:cfRule type="containsText" dxfId="45" priority="1" operator="containsText" text="Pass"/>
    <x:cfRule type="containsText" dxfId="46" priority="2" operator="containsText" text="Accept"/>
    <x:cfRule type="containsText" dxfId="47" priority="3" operator="containsText" text="Approved"/>
    <x:cfRule type="containsText" dxfId="48" priority="4" operator="containsText" text="Closed"/>
    <x:cfRule type="containsText" dxfId="49" priority="5" operator="containsText" text="Reject"/>
    <x:cfRule type="containsText" dxfId="50" priority="6" operator="containsText" text="Fail"/>
    <x:cfRule type="containsText" dxfId="51" priority="7" operator="containsText" text="Blocked"/>
    <x:cfRule type="containsText" dxfId="52" priority="8" operator="containsText" text="Missing"/>
    <x:cfRule type="containsText" dxfId="53" priority="9" operator="containsText" text="Open"/>
  </x:conditionalFormatting>
  <x:dataValidations count="2">
    <x:dataValidation type="list" sqref="E7:E36">
      <x:formula1>"Critical,Major,Minor,Observation,Pending classification"</x:formula1>
    </x:dataValidation>
    <x:dataValidation type="list" sqref="I7:I36">
      <x:formula1>"Open,Review,Approved,Blocked,N/A"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5" hidden="0" customWidth="1"/>
    <x:col min="2" max="2" width="17" hidden="0" customWidth="1"/>
    <x:col min="3" max="3" width="20" hidden="0" customWidth="1"/>
    <x:col min="4" max="4" width="12" hidden="0" customWidth="1"/>
    <x:col min="5" max="5" width="17" hidden="0" customWidth="1"/>
    <x:col min="6" max="6" width="39" hidden="0" customWidth="1"/>
    <x:col min="7" max="7" width="22" hidden="0" customWidth="1"/>
    <x:col min="8" max="8" width="14" hidden="0" customWidth="1"/>
    <x:col min="9" max="9" width="23" hidden="0" customWidth="1"/>
    <x:col min="10" max="10" width="30" hidden="0" customWidth="1"/>
    <x:col min="11" max="11" width="20" hidden="0" customWidth="1"/>
    <x:col min="12" max="12" width="18" hidden="0" customWidth="1"/>
  </x:cols>
  <x:sheetData>
    <x:row r="2" ht="28" customHeight="1">
      <x:c r="A2" s="3" t="str">
        <x:v>Inspection Log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42" customHeight="1">
      <x:c r="A3" s="7" t="str">
        <x:v>Record every confirmed observation against a traceable sampled unit. Keep repaired findings in the log and document their disposition separately.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6" ht="38" customHeight="1">
      <x:c r="A6" s="32" t="str">
        <x:v>Record ID</x:v>
      </x:c>
      <x:c r="B6" s="33" t="str">
        <x:v>Sample ID</x:v>
      </x:c>
      <x:c r="C6" s="33" t="str">
        <x:v>Carton / pallet</x:v>
      </x:c>
      <x:c r="D6" s="33" t="str">
        <x:v>Size</x:v>
      </x:c>
      <x:c r="E6" s="33" t="str">
        <x:v>Color</x:v>
      </x:c>
      <x:c r="F6" s="33" t="str">
        <x:v>Defect ID / observation</x:v>
      </x:c>
      <x:c r="G6" s="33" t="str">
        <x:v>Class</x:v>
      </x:c>
      <x:c r="H6" s="33" t="str">
        <x:v>Defect qty</x:v>
      </x:c>
      <x:c r="I6" s="33" t="str">
        <x:v>Location</x:v>
      </x:c>
      <x:c r="J6" s="33" t="str">
        <x:v>Photo / evidence</x:v>
      </x:c>
      <x:c r="K6" s="33" t="str">
        <x:v>Disposition</x:v>
      </x:c>
      <x:c r="L6" s="34" t="str">
        <x:v>Status</x:v>
      </x:c>
    </x:row>
    <x:row r="7" ht="38" customHeight="1">
      <x:c r="A7" s="35" t="str">
        <x:v>OBS-001</x:v>
      </x:c>
      <x:c r="B7" s="35" t="str"/>
      <x:c r="C7" s="35" t="str"/>
      <x:c r="D7" s="35" t="str"/>
      <x:c r="E7" s="35" t="str"/>
      <x:c r="F7" s="35" t="str"/>
      <x:c r="G7" s="35" t="str">
        <x:v>Observation</x:v>
      </x:c>
      <x:c r="H7" s="53" t="str"/>
      <x:c r="I7" s="35" t="str"/>
      <x:c r="J7" s="35" t="str"/>
      <x:c r="K7" s="37" t="str"/>
      <x:c r="L7" s="37" t="str">
        <x:v>Open</x:v>
      </x:c>
    </x:row>
    <x:row r="8" ht="38" customHeight="1">
      <x:c r="A8" s="35" t="str">
        <x:v>OBS-002</x:v>
      </x:c>
      <x:c r="B8" s="35" t="str"/>
      <x:c r="C8" s="35" t="str"/>
      <x:c r="D8" s="35" t="str"/>
      <x:c r="E8" s="35" t="str"/>
      <x:c r="F8" s="35" t="str"/>
      <x:c r="G8" s="35" t="str">
        <x:v>Observation</x:v>
      </x:c>
      <x:c r="H8" s="53" t="str"/>
      <x:c r="I8" s="35" t="str"/>
      <x:c r="J8" s="35" t="str"/>
      <x:c r="K8" s="37" t="str"/>
      <x:c r="L8" s="37" t="str">
        <x:v>Open</x:v>
      </x:c>
    </x:row>
    <x:row r="9" ht="38" customHeight="1">
      <x:c r="A9" s="35" t="str">
        <x:v>OBS-003</x:v>
      </x:c>
      <x:c r="B9" s="35" t="str"/>
      <x:c r="C9" s="35" t="str"/>
      <x:c r="D9" s="35" t="str"/>
      <x:c r="E9" s="35" t="str"/>
      <x:c r="F9" s="35" t="str"/>
      <x:c r="G9" s="35" t="str">
        <x:v>Observation</x:v>
      </x:c>
      <x:c r="H9" s="53" t="str"/>
      <x:c r="I9" s="35" t="str"/>
      <x:c r="J9" s="35" t="str"/>
      <x:c r="K9" s="37" t="str"/>
      <x:c r="L9" s="37" t="str">
        <x:v>Open</x:v>
      </x:c>
    </x:row>
    <x:row r="10" ht="38" customHeight="1">
      <x:c r="A10" s="35" t="str">
        <x:v>OBS-004</x:v>
      </x:c>
      <x:c r="B10" s="35" t="str"/>
      <x:c r="C10" s="35" t="str"/>
      <x:c r="D10" s="35" t="str"/>
      <x:c r="E10" s="35" t="str"/>
      <x:c r="F10" s="35" t="str"/>
      <x:c r="G10" s="35" t="str">
        <x:v>Observation</x:v>
      </x:c>
      <x:c r="H10" s="53" t="str"/>
      <x:c r="I10" s="35" t="str"/>
      <x:c r="J10" s="35" t="str"/>
      <x:c r="K10" s="37" t="str"/>
      <x:c r="L10" s="37" t="str">
        <x:v>Open</x:v>
      </x:c>
    </x:row>
    <x:row r="11" ht="38" customHeight="1">
      <x:c r="A11" s="35" t="str">
        <x:v>OBS-005</x:v>
      </x:c>
      <x:c r="B11" s="35" t="str"/>
      <x:c r="C11" s="35" t="str"/>
      <x:c r="D11" s="35" t="str"/>
      <x:c r="E11" s="35" t="str"/>
      <x:c r="F11" s="35" t="str"/>
      <x:c r="G11" s="35" t="str">
        <x:v>Observation</x:v>
      </x:c>
      <x:c r="H11" s="53" t="str"/>
      <x:c r="I11" s="35" t="str"/>
      <x:c r="J11" s="35" t="str"/>
      <x:c r="K11" s="37" t="str"/>
      <x:c r="L11" s="37" t="str">
        <x:v>Open</x:v>
      </x:c>
    </x:row>
    <x:row r="12" ht="38" customHeight="1">
      <x:c r="A12" s="35" t="str">
        <x:v>OBS-006</x:v>
      </x:c>
      <x:c r="B12" s="35" t="str"/>
      <x:c r="C12" s="35" t="str"/>
      <x:c r="D12" s="35" t="str"/>
      <x:c r="E12" s="35" t="str"/>
      <x:c r="F12" s="35" t="str"/>
      <x:c r="G12" s="35" t="str">
        <x:v>Observation</x:v>
      </x:c>
      <x:c r="H12" s="53" t="str"/>
      <x:c r="I12" s="35" t="str"/>
      <x:c r="J12" s="35" t="str"/>
      <x:c r="K12" s="37" t="str"/>
      <x:c r="L12" s="37" t="str">
        <x:v>Open</x:v>
      </x:c>
    </x:row>
    <x:row r="13" ht="38" customHeight="1">
      <x:c r="A13" s="35" t="str">
        <x:v>OBS-007</x:v>
      </x:c>
      <x:c r="B13" s="35" t="str"/>
      <x:c r="C13" s="35" t="str"/>
      <x:c r="D13" s="35" t="str"/>
      <x:c r="E13" s="35" t="str"/>
      <x:c r="F13" s="35" t="str"/>
      <x:c r="G13" s="35" t="str">
        <x:v>Observation</x:v>
      </x:c>
      <x:c r="H13" s="53" t="str"/>
      <x:c r="I13" s="35" t="str"/>
      <x:c r="J13" s="35" t="str"/>
      <x:c r="K13" s="37" t="str"/>
      <x:c r="L13" s="37" t="str">
        <x:v>Open</x:v>
      </x:c>
    </x:row>
    <x:row r="14" ht="38" customHeight="1">
      <x:c r="A14" s="35" t="str">
        <x:v>OBS-008</x:v>
      </x:c>
      <x:c r="B14" s="35" t="str"/>
      <x:c r="C14" s="35" t="str"/>
      <x:c r="D14" s="35" t="str"/>
      <x:c r="E14" s="35" t="str"/>
      <x:c r="F14" s="35" t="str"/>
      <x:c r="G14" s="35" t="str">
        <x:v>Observation</x:v>
      </x:c>
      <x:c r="H14" s="53" t="str"/>
      <x:c r="I14" s="35" t="str"/>
      <x:c r="J14" s="35" t="str"/>
      <x:c r="K14" s="37" t="str"/>
      <x:c r="L14" s="37" t="str">
        <x:v>Open</x:v>
      </x:c>
    </x:row>
    <x:row r="15" ht="38" customHeight="1">
      <x:c r="A15" s="35" t="str">
        <x:v>OBS-009</x:v>
      </x:c>
      <x:c r="B15" s="35" t="str"/>
      <x:c r="C15" s="35" t="str"/>
      <x:c r="D15" s="35" t="str"/>
      <x:c r="E15" s="35" t="str"/>
      <x:c r="F15" s="35" t="str"/>
      <x:c r="G15" s="35" t="str">
        <x:v>Observation</x:v>
      </x:c>
      <x:c r="H15" s="53" t="str"/>
      <x:c r="I15" s="35" t="str"/>
      <x:c r="J15" s="35" t="str"/>
      <x:c r="K15" s="37" t="str"/>
      <x:c r="L15" s="37" t="str">
        <x:v>Open</x:v>
      </x:c>
    </x:row>
    <x:row r="16" ht="38" customHeight="1">
      <x:c r="A16" s="35" t="str">
        <x:v>OBS-010</x:v>
      </x:c>
      <x:c r="B16" s="35" t="str"/>
      <x:c r="C16" s="35" t="str"/>
      <x:c r="D16" s="35" t="str"/>
      <x:c r="E16" s="35" t="str"/>
      <x:c r="F16" s="35" t="str"/>
      <x:c r="G16" s="35" t="str">
        <x:v>Observation</x:v>
      </x:c>
      <x:c r="H16" s="53" t="str"/>
      <x:c r="I16" s="35" t="str"/>
      <x:c r="J16" s="35" t="str"/>
      <x:c r="K16" s="37" t="str"/>
      <x:c r="L16" s="37" t="str">
        <x:v>Open</x:v>
      </x:c>
    </x:row>
    <x:row r="17" ht="38" customHeight="1">
      <x:c r="A17" s="35" t="str">
        <x:v>OBS-011</x:v>
      </x:c>
      <x:c r="B17" s="35" t="str"/>
      <x:c r="C17" s="35" t="str"/>
      <x:c r="D17" s="35" t="str"/>
      <x:c r="E17" s="35" t="str"/>
      <x:c r="F17" s="35" t="str"/>
      <x:c r="G17" s="35" t="str">
        <x:v>Observation</x:v>
      </x:c>
      <x:c r="H17" s="53" t="str"/>
      <x:c r="I17" s="35" t="str"/>
      <x:c r="J17" s="35" t="str"/>
      <x:c r="K17" s="37" t="str"/>
      <x:c r="L17" s="37" t="str">
        <x:v>Open</x:v>
      </x:c>
    </x:row>
    <x:row r="18" ht="38" customHeight="1">
      <x:c r="A18" s="35" t="str">
        <x:v>OBS-012</x:v>
      </x:c>
      <x:c r="B18" s="35" t="str"/>
      <x:c r="C18" s="35" t="str"/>
      <x:c r="D18" s="35" t="str"/>
      <x:c r="E18" s="35" t="str"/>
      <x:c r="F18" s="35" t="str"/>
      <x:c r="G18" s="35" t="str">
        <x:v>Observation</x:v>
      </x:c>
      <x:c r="H18" s="53" t="str"/>
      <x:c r="I18" s="35" t="str"/>
      <x:c r="J18" s="35" t="str"/>
      <x:c r="K18" s="37" t="str"/>
      <x:c r="L18" s="37" t="str">
        <x:v>Open</x:v>
      </x:c>
    </x:row>
    <x:row r="19" ht="38" customHeight="1">
      <x:c r="A19" s="35" t="str">
        <x:v>OBS-013</x:v>
      </x:c>
      <x:c r="B19" s="35" t="str"/>
      <x:c r="C19" s="35" t="str"/>
      <x:c r="D19" s="35" t="str"/>
      <x:c r="E19" s="35" t="str"/>
      <x:c r="F19" s="35" t="str"/>
      <x:c r="G19" s="35" t="str">
        <x:v>Observation</x:v>
      </x:c>
      <x:c r="H19" s="53" t="str"/>
      <x:c r="I19" s="35" t="str"/>
      <x:c r="J19" s="35" t="str"/>
      <x:c r="K19" s="37" t="str"/>
      <x:c r="L19" s="37" t="str">
        <x:v>Open</x:v>
      </x:c>
    </x:row>
    <x:row r="20" ht="38" customHeight="1">
      <x:c r="A20" s="35" t="str">
        <x:v>OBS-014</x:v>
      </x:c>
      <x:c r="B20" s="35" t="str"/>
      <x:c r="C20" s="35" t="str"/>
      <x:c r="D20" s="35" t="str"/>
      <x:c r="E20" s="35" t="str"/>
      <x:c r="F20" s="35" t="str"/>
      <x:c r="G20" s="35" t="str">
        <x:v>Observation</x:v>
      </x:c>
      <x:c r="H20" s="53" t="str"/>
      <x:c r="I20" s="35" t="str"/>
      <x:c r="J20" s="35" t="str"/>
      <x:c r="K20" s="37" t="str"/>
      <x:c r="L20" s="37" t="str">
        <x:v>Open</x:v>
      </x:c>
    </x:row>
    <x:row r="21" ht="38" customHeight="1">
      <x:c r="A21" s="35" t="str">
        <x:v>OBS-015</x:v>
      </x:c>
      <x:c r="B21" s="35" t="str"/>
      <x:c r="C21" s="35" t="str"/>
      <x:c r="D21" s="35" t="str"/>
      <x:c r="E21" s="35" t="str"/>
      <x:c r="F21" s="35" t="str"/>
      <x:c r="G21" s="35" t="str">
        <x:v>Observation</x:v>
      </x:c>
      <x:c r="H21" s="53" t="str"/>
      <x:c r="I21" s="35" t="str"/>
      <x:c r="J21" s="35" t="str"/>
      <x:c r="K21" s="37" t="str"/>
      <x:c r="L21" s="37" t="str">
        <x:v>Open</x:v>
      </x:c>
    </x:row>
    <x:row r="22" ht="38" customHeight="1">
      <x:c r="A22" s="35" t="str">
        <x:v>OBS-016</x:v>
      </x:c>
      <x:c r="B22" s="35" t="str"/>
      <x:c r="C22" s="35" t="str"/>
      <x:c r="D22" s="35" t="str"/>
      <x:c r="E22" s="35" t="str"/>
      <x:c r="F22" s="35" t="str"/>
      <x:c r="G22" s="35" t="str">
        <x:v>Observation</x:v>
      </x:c>
      <x:c r="H22" s="53" t="str"/>
      <x:c r="I22" s="35" t="str"/>
      <x:c r="J22" s="35" t="str"/>
      <x:c r="K22" s="37" t="str"/>
      <x:c r="L22" s="37" t="str">
        <x:v>Open</x:v>
      </x:c>
    </x:row>
    <x:row r="23" ht="38" customHeight="1">
      <x:c r="A23" s="35" t="str">
        <x:v>OBS-017</x:v>
      </x:c>
      <x:c r="B23" s="35" t="str"/>
      <x:c r="C23" s="35" t="str"/>
      <x:c r="D23" s="35" t="str"/>
      <x:c r="E23" s="35" t="str"/>
      <x:c r="F23" s="35" t="str"/>
      <x:c r="G23" s="35" t="str">
        <x:v>Observation</x:v>
      </x:c>
      <x:c r="H23" s="53" t="str"/>
      <x:c r="I23" s="35" t="str"/>
      <x:c r="J23" s="35" t="str"/>
      <x:c r="K23" s="37" t="str"/>
      <x:c r="L23" s="37" t="str">
        <x:v>Open</x:v>
      </x:c>
    </x:row>
    <x:row r="24" ht="38" customHeight="1">
      <x:c r="A24" s="35" t="str">
        <x:v>OBS-018</x:v>
      </x:c>
      <x:c r="B24" s="35" t="str"/>
      <x:c r="C24" s="35" t="str"/>
      <x:c r="D24" s="35" t="str"/>
      <x:c r="E24" s="35" t="str"/>
      <x:c r="F24" s="35" t="str"/>
      <x:c r="G24" s="35" t="str">
        <x:v>Observation</x:v>
      </x:c>
      <x:c r="H24" s="53" t="str"/>
      <x:c r="I24" s="35" t="str"/>
      <x:c r="J24" s="35" t="str"/>
      <x:c r="K24" s="37" t="str"/>
      <x:c r="L24" s="37" t="str">
        <x:v>Open</x:v>
      </x:c>
    </x:row>
    <x:row r="25" ht="38" customHeight="1">
      <x:c r="A25" s="35" t="str">
        <x:v>OBS-019</x:v>
      </x:c>
      <x:c r="B25" s="35" t="str"/>
      <x:c r="C25" s="35" t="str"/>
      <x:c r="D25" s="35" t="str"/>
      <x:c r="E25" s="35" t="str"/>
      <x:c r="F25" s="35" t="str"/>
      <x:c r="G25" s="35" t="str">
        <x:v>Observation</x:v>
      </x:c>
      <x:c r="H25" s="53" t="str"/>
      <x:c r="I25" s="35" t="str"/>
      <x:c r="J25" s="35" t="str"/>
      <x:c r="K25" s="37" t="str"/>
      <x:c r="L25" s="37" t="str">
        <x:v>Open</x:v>
      </x:c>
    </x:row>
    <x:row r="26" ht="38" customHeight="1">
      <x:c r="A26" s="35" t="str">
        <x:v>OBS-020</x:v>
      </x:c>
      <x:c r="B26" s="35" t="str"/>
      <x:c r="C26" s="35" t="str"/>
      <x:c r="D26" s="35" t="str"/>
      <x:c r="E26" s="35" t="str"/>
      <x:c r="F26" s="35" t="str"/>
      <x:c r="G26" s="35" t="str">
        <x:v>Observation</x:v>
      </x:c>
      <x:c r="H26" s="53" t="str"/>
      <x:c r="I26" s="35" t="str"/>
      <x:c r="J26" s="35" t="str"/>
      <x:c r="K26" s="37" t="str"/>
      <x:c r="L26" s="37" t="str">
        <x:v>Open</x:v>
      </x:c>
    </x:row>
    <x:row r="27" ht="38" customHeight="1">
      <x:c r="A27" s="35" t="str">
        <x:v>OBS-021</x:v>
      </x:c>
      <x:c r="B27" s="35" t="str"/>
      <x:c r="C27" s="35" t="str"/>
      <x:c r="D27" s="35" t="str"/>
      <x:c r="E27" s="35" t="str"/>
      <x:c r="F27" s="35" t="str"/>
      <x:c r="G27" s="35" t="str">
        <x:v>Observation</x:v>
      </x:c>
      <x:c r="H27" s="53" t="str"/>
      <x:c r="I27" s="35" t="str"/>
      <x:c r="J27" s="35" t="str"/>
      <x:c r="K27" s="37" t="str"/>
      <x:c r="L27" s="37" t="str">
        <x:v>Open</x:v>
      </x:c>
    </x:row>
    <x:row r="28" ht="38" customHeight="1">
      <x:c r="A28" s="35" t="str">
        <x:v>OBS-022</x:v>
      </x:c>
      <x:c r="B28" s="35" t="str"/>
      <x:c r="C28" s="35" t="str"/>
      <x:c r="D28" s="35" t="str"/>
      <x:c r="E28" s="35" t="str"/>
      <x:c r="F28" s="35" t="str"/>
      <x:c r="G28" s="35" t="str">
        <x:v>Observation</x:v>
      </x:c>
      <x:c r="H28" s="53" t="str"/>
      <x:c r="I28" s="35" t="str"/>
      <x:c r="J28" s="35" t="str"/>
      <x:c r="K28" s="37" t="str"/>
      <x:c r="L28" s="37" t="str">
        <x:v>Open</x:v>
      </x:c>
    </x:row>
    <x:row r="29" ht="38" customHeight="1">
      <x:c r="A29" s="35" t="str">
        <x:v>OBS-023</x:v>
      </x:c>
      <x:c r="B29" s="35" t="str"/>
      <x:c r="C29" s="35" t="str"/>
      <x:c r="D29" s="35" t="str"/>
      <x:c r="E29" s="35" t="str"/>
      <x:c r="F29" s="35" t="str"/>
      <x:c r="G29" s="35" t="str">
        <x:v>Observation</x:v>
      </x:c>
      <x:c r="H29" s="53" t="str"/>
      <x:c r="I29" s="35" t="str"/>
      <x:c r="J29" s="35" t="str"/>
      <x:c r="K29" s="37" t="str"/>
      <x:c r="L29" s="37" t="str">
        <x:v>Open</x:v>
      </x:c>
    </x:row>
    <x:row r="30" ht="38" customHeight="1">
      <x:c r="A30" s="35" t="str">
        <x:v>OBS-024</x:v>
      </x:c>
      <x:c r="B30" s="35" t="str"/>
      <x:c r="C30" s="35" t="str"/>
      <x:c r="D30" s="35" t="str"/>
      <x:c r="E30" s="35" t="str"/>
      <x:c r="F30" s="35" t="str"/>
      <x:c r="G30" s="35" t="str">
        <x:v>Observation</x:v>
      </x:c>
      <x:c r="H30" s="53" t="str"/>
      <x:c r="I30" s="35" t="str"/>
      <x:c r="J30" s="35" t="str"/>
      <x:c r="K30" s="37" t="str"/>
      <x:c r="L30" s="37" t="str">
        <x:v>Open</x:v>
      </x:c>
    </x:row>
    <x:row r="31" ht="38" customHeight="1">
      <x:c r="A31" s="35" t="str">
        <x:v>OBS-025</x:v>
      </x:c>
      <x:c r="B31" s="35" t="str"/>
      <x:c r="C31" s="35" t="str"/>
      <x:c r="D31" s="35" t="str"/>
      <x:c r="E31" s="35" t="str"/>
      <x:c r="F31" s="35" t="str"/>
      <x:c r="G31" s="35" t="str">
        <x:v>Observation</x:v>
      </x:c>
      <x:c r="H31" s="53" t="str"/>
      <x:c r="I31" s="35" t="str"/>
      <x:c r="J31" s="35" t="str"/>
      <x:c r="K31" s="37" t="str"/>
      <x:c r="L31" s="37" t="str">
        <x:v>Open</x:v>
      </x:c>
    </x:row>
    <x:row r="32" ht="38" customHeight="1">
      <x:c r="A32" s="35" t="str">
        <x:v>OBS-026</x:v>
      </x:c>
      <x:c r="B32" s="35" t="str"/>
      <x:c r="C32" s="35" t="str"/>
      <x:c r="D32" s="35" t="str"/>
      <x:c r="E32" s="35" t="str"/>
      <x:c r="F32" s="35" t="str"/>
      <x:c r="G32" s="35" t="str">
        <x:v>Observation</x:v>
      </x:c>
      <x:c r="H32" s="53" t="str"/>
      <x:c r="I32" s="35" t="str"/>
      <x:c r="J32" s="35" t="str"/>
      <x:c r="K32" s="37" t="str"/>
      <x:c r="L32" s="37" t="str">
        <x:v>Open</x:v>
      </x:c>
    </x:row>
    <x:row r="33" ht="38" customHeight="1">
      <x:c r="A33" s="35" t="str">
        <x:v>OBS-027</x:v>
      </x:c>
      <x:c r="B33" s="35" t="str"/>
      <x:c r="C33" s="35" t="str"/>
      <x:c r="D33" s="35" t="str"/>
      <x:c r="E33" s="35" t="str"/>
      <x:c r="F33" s="35" t="str"/>
      <x:c r="G33" s="35" t="str">
        <x:v>Observation</x:v>
      </x:c>
      <x:c r="H33" s="53" t="str"/>
      <x:c r="I33" s="35" t="str"/>
      <x:c r="J33" s="35" t="str"/>
      <x:c r="K33" s="37" t="str"/>
      <x:c r="L33" s="37" t="str">
        <x:v>Open</x:v>
      </x:c>
    </x:row>
    <x:row r="34" ht="38" customHeight="1">
      <x:c r="A34" s="35" t="str">
        <x:v>OBS-028</x:v>
      </x:c>
      <x:c r="B34" s="35" t="str"/>
      <x:c r="C34" s="35" t="str"/>
      <x:c r="D34" s="35" t="str"/>
      <x:c r="E34" s="35" t="str"/>
      <x:c r="F34" s="35" t="str"/>
      <x:c r="G34" s="35" t="str">
        <x:v>Observation</x:v>
      </x:c>
      <x:c r="H34" s="53" t="str"/>
      <x:c r="I34" s="35" t="str"/>
      <x:c r="J34" s="35" t="str"/>
      <x:c r="K34" s="37" t="str"/>
      <x:c r="L34" s="37" t="str">
        <x:v>Open</x:v>
      </x:c>
    </x:row>
    <x:row r="35" ht="38" customHeight="1">
      <x:c r="A35" s="35" t="str">
        <x:v>OBS-029</x:v>
      </x:c>
      <x:c r="B35" s="35" t="str"/>
      <x:c r="C35" s="35" t="str"/>
      <x:c r="D35" s="35" t="str"/>
      <x:c r="E35" s="35" t="str"/>
      <x:c r="F35" s="35" t="str"/>
      <x:c r="G35" s="35" t="str">
        <x:v>Observation</x:v>
      </x:c>
      <x:c r="H35" s="53" t="str"/>
      <x:c r="I35" s="35" t="str"/>
      <x:c r="J35" s="35" t="str"/>
      <x:c r="K35" s="37" t="str"/>
      <x:c r="L35" s="37" t="str">
        <x:v>Open</x:v>
      </x:c>
    </x:row>
    <x:row r="36" ht="38" customHeight="1">
      <x:c r="A36" s="35" t="str">
        <x:v>OBS-030</x:v>
      </x:c>
      <x:c r="B36" s="35" t="str"/>
      <x:c r="C36" s="35" t="str"/>
      <x:c r="D36" s="35" t="str"/>
      <x:c r="E36" s="35" t="str"/>
      <x:c r="F36" s="35" t="str"/>
      <x:c r="G36" s="35" t="str">
        <x:v>Observation</x:v>
      </x:c>
      <x:c r="H36" s="53" t="str"/>
      <x:c r="I36" s="35" t="str"/>
      <x:c r="J36" s="35" t="str"/>
      <x:c r="K36" s="37" t="str"/>
      <x:c r="L36" s="37" t="str">
        <x:v>Open</x:v>
      </x:c>
    </x:row>
    <x:row r="37" ht="38" customHeight="1">
      <x:c r="A37" s="35" t="str">
        <x:v>OBS-031</x:v>
      </x:c>
      <x:c r="B37" s="35" t="str"/>
      <x:c r="C37" s="35" t="str"/>
      <x:c r="D37" s="35" t="str"/>
      <x:c r="E37" s="35" t="str"/>
      <x:c r="F37" s="35" t="str"/>
      <x:c r="G37" s="35" t="str">
        <x:v>Observation</x:v>
      </x:c>
      <x:c r="H37" s="53" t="str"/>
      <x:c r="I37" s="35" t="str"/>
      <x:c r="J37" s="35" t="str"/>
      <x:c r="K37" s="37" t="str"/>
      <x:c r="L37" s="37" t="str">
        <x:v>Open</x:v>
      </x:c>
    </x:row>
    <x:row r="38" ht="38" customHeight="1">
      <x:c r="A38" s="35" t="str">
        <x:v>OBS-032</x:v>
      </x:c>
      <x:c r="B38" s="35" t="str"/>
      <x:c r="C38" s="35" t="str"/>
      <x:c r="D38" s="35" t="str"/>
      <x:c r="E38" s="35" t="str"/>
      <x:c r="F38" s="35" t="str"/>
      <x:c r="G38" s="35" t="str">
        <x:v>Observation</x:v>
      </x:c>
      <x:c r="H38" s="53" t="str"/>
      <x:c r="I38" s="35" t="str"/>
      <x:c r="J38" s="35" t="str"/>
      <x:c r="K38" s="37" t="str"/>
      <x:c r="L38" s="37" t="str">
        <x:v>Open</x:v>
      </x:c>
    </x:row>
    <x:row r="39" ht="38" customHeight="1">
      <x:c r="A39" s="35" t="str">
        <x:v>OBS-033</x:v>
      </x:c>
      <x:c r="B39" s="35" t="str"/>
      <x:c r="C39" s="35" t="str"/>
      <x:c r="D39" s="35" t="str"/>
      <x:c r="E39" s="35" t="str"/>
      <x:c r="F39" s="35" t="str"/>
      <x:c r="G39" s="35" t="str">
        <x:v>Observation</x:v>
      </x:c>
      <x:c r="H39" s="53" t="str"/>
      <x:c r="I39" s="35" t="str"/>
      <x:c r="J39" s="35" t="str"/>
      <x:c r="K39" s="37" t="str"/>
      <x:c r="L39" s="37" t="str">
        <x:v>Open</x:v>
      </x:c>
    </x:row>
    <x:row r="40" ht="38" customHeight="1">
      <x:c r="A40" s="35" t="str">
        <x:v>OBS-034</x:v>
      </x:c>
      <x:c r="B40" s="35" t="str"/>
      <x:c r="C40" s="35" t="str"/>
      <x:c r="D40" s="35" t="str"/>
      <x:c r="E40" s="35" t="str"/>
      <x:c r="F40" s="35" t="str"/>
      <x:c r="G40" s="35" t="str">
        <x:v>Observation</x:v>
      </x:c>
      <x:c r="H40" s="53" t="str"/>
      <x:c r="I40" s="35" t="str"/>
      <x:c r="J40" s="35" t="str"/>
      <x:c r="K40" s="37" t="str"/>
      <x:c r="L40" s="37" t="str">
        <x:v>Open</x:v>
      </x:c>
    </x:row>
    <x:row r="41" ht="38" customHeight="1">
      <x:c r="A41" s="35" t="str">
        <x:v>OBS-035</x:v>
      </x:c>
      <x:c r="B41" s="35" t="str"/>
      <x:c r="C41" s="35" t="str"/>
      <x:c r="D41" s="35" t="str"/>
      <x:c r="E41" s="35" t="str"/>
      <x:c r="F41" s="35" t="str"/>
      <x:c r="G41" s="35" t="str">
        <x:v>Observation</x:v>
      </x:c>
      <x:c r="H41" s="53" t="str"/>
      <x:c r="I41" s="35" t="str"/>
      <x:c r="J41" s="35" t="str"/>
      <x:c r="K41" s="37" t="str"/>
      <x:c r="L41" s="37" t="str">
        <x:v>Open</x:v>
      </x:c>
    </x:row>
    <x:row r="42" ht="38" customHeight="1">
      <x:c r="A42" s="35" t="str">
        <x:v>OBS-036</x:v>
      </x:c>
      <x:c r="B42" s="35" t="str"/>
      <x:c r="C42" s="35" t="str"/>
      <x:c r="D42" s="35" t="str"/>
      <x:c r="E42" s="35" t="str"/>
      <x:c r="F42" s="35" t="str"/>
      <x:c r="G42" s="35" t="str">
        <x:v>Observation</x:v>
      </x:c>
      <x:c r="H42" s="53" t="str"/>
      <x:c r="I42" s="35" t="str"/>
      <x:c r="J42" s="35" t="str"/>
      <x:c r="K42" s="37" t="str"/>
      <x:c r="L42" s="37" t="str">
        <x:v>Open</x:v>
      </x:c>
    </x:row>
    <x:row r="43" ht="38" customHeight="1">
      <x:c r="A43" s="35" t="str">
        <x:v>OBS-037</x:v>
      </x:c>
      <x:c r="B43" s="35" t="str"/>
      <x:c r="C43" s="35" t="str"/>
      <x:c r="D43" s="35" t="str"/>
      <x:c r="E43" s="35" t="str"/>
      <x:c r="F43" s="35" t="str"/>
      <x:c r="G43" s="35" t="str">
        <x:v>Observation</x:v>
      </x:c>
      <x:c r="H43" s="53" t="str"/>
      <x:c r="I43" s="35" t="str"/>
      <x:c r="J43" s="35" t="str"/>
      <x:c r="K43" s="37" t="str"/>
      <x:c r="L43" s="37" t="str">
        <x:v>Open</x:v>
      </x:c>
    </x:row>
    <x:row r="44" ht="38" customHeight="1">
      <x:c r="A44" s="35" t="str">
        <x:v>OBS-038</x:v>
      </x:c>
      <x:c r="B44" s="35" t="str"/>
      <x:c r="C44" s="35" t="str"/>
      <x:c r="D44" s="35" t="str"/>
      <x:c r="E44" s="35" t="str"/>
      <x:c r="F44" s="35" t="str"/>
      <x:c r="G44" s="35" t="str">
        <x:v>Observation</x:v>
      </x:c>
      <x:c r="H44" s="53" t="str"/>
      <x:c r="I44" s="35" t="str"/>
      <x:c r="J44" s="35" t="str"/>
      <x:c r="K44" s="37" t="str"/>
      <x:c r="L44" s="37" t="str">
        <x:v>Open</x:v>
      </x:c>
    </x:row>
    <x:row r="45" ht="38" customHeight="1">
      <x:c r="A45" s="35" t="str">
        <x:v>OBS-039</x:v>
      </x:c>
      <x:c r="B45" s="35" t="str"/>
      <x:c r="C45" s="35" t="str"/>
      <x:c r="D45" s="35" t="str"/>
      <x:c r="E45" s="35" t="str"/>
      <x:c r="F45" s="35" t="str"/>
      <x:c r="G45" s="35" t="str">
        <x:v>Observation</x:v>
      </x:c>
      <x:c r="H45" s="53" t="str"/>
      <x:c r="I45" s="35" t="str"/>
      <x:c r="J45" s="35" t="str"/>
      <x:c r="K45" s="37" t="str"/>
      <x:c r="L45" s="37" t="str">
        <x:v>Open</x:v>
      </x:c>
    </x:row>
    <x:row r="46" ht="38" customHeight="1">
      <x:c r="A46" s="35" t="str">
        <x:v>OBS-040</x:v>
      </x:c>
      <x:c r="B46" s="35" t="str"/>
      <x:c r="C46" s="35" t="str"/>
      <x:c r="D46" s="35" t="str"/>
      <x:c r="E46" s="35" t="str"/>
      <x:c r="F46" s="35" t="str"/>
      <x:c r="G46" s="35" t="str">
        <x:v>Observation</x:v>
      </x:c>
      <x:c r="H46" s="53" t="str"/>
      <x:c r="I46" s="35" t="str"/>
      <x:c r="J46" s="35" t="str"/>
      <x:c r="K46" s="37" t="str"/>
      <x:c r="L46" s="37" t="str">
        <x:v>Open</x:v>
      </x:c>
    </x:row>
    <x:row r="47" ht="38" customHeight="1">
      <x:c r="A47" s="35" t="str">
        <x:v>OBS-041</x:v>
      </x:c>
      <x:c r="B47" s="35" t="str"/>
      <x:c r="C47" s="35" t="str"/>
      <x:c r="D47" s="35" t="str"/>
      <x:c r="E47" s="35" t="str"/>
      <x:c r="F47" s="35" t="str"/>
      <x:c r="G47" s="35" t="str">
        <x:v>Observation</x:v>
      </x:c>
      <x:c r="H47" s="53" t="str"/>
      <x:c r="I47" s="35" t="str"/>
      <x:c r="J47" s="35" t="str"/>
      <x:c r="K47" s="37" t="str"/>
      <x:c r="L47" s="37" t="str">
        <x:v>Open</x:v>
      </x:c>
    </x:row>
    <x:row r="48" ht="38" customHeight="1">
      <x:c r="A48" s="35" t="str">
        <x:v>OBS-042</x:v>
      </x:c>
      <x:c r="B48" s="35" t="str"/>
      <x:c r="C48" s="35" t="str"/>
      <x:c r="D48" s="35" t="str"/>
      <x:c r="E48" s="35" t="str"/>
      <x:c r="F48" s="35" t="str"/>
      <x:c r="G48" s="35" t="str">
        <x:v>Observation</x:v>
      </x:c>
      <x:c r="H48" s="53" t="str"/>
      <x:c r="I48" s="35" t="str"/>
      <x:c r="J48" s="35" t="str"/>
      <x:c r="K48" s="37" t="str"/>
      <x:c r="L48" s="37" t="str">
        <x:v>Open</x:v>
      </x:c>
    </x:row>
    <x:row r="49" ht="38" customHeight="1">
      <x:c r="A49" s="35" t="str">
        <x:v>OBS-043</x:v>
      </x:c>
      <x:c r="B49" s="35" t="str"/>
      <x:c r="C49" s="35" t="str"/>
      <x:c r="D49" s="35" t="str"/>
      <x:c r="E49" s="35" t="str"/>
      <x:c r="F49" s="35" t="str"/>
      <x:c r="G49" s="35" t="str">
        <x:v>Observation</x:v>
      </x:c>
      <x:c r="H49" s="53" t="str"/>
      <x:c r="I49" s="35" t="str"/>
      <x:c r="J49" s="35" t="str"/>
      <x:c r="K49" s="37" t="str"/>
      <x:c r="L49" s="37" t="str">
        <x:v>Open</x:v>
      </x:c>
    </x:row>
    <x:row r="50" ht="38" customHeight="1">
      <x:c r="A50" s="35" t="str">
        <x:v>OBS-044</x:v>
      </x:c>
      <x:c r="B50" s="35" t="str"/>
      <x:c r="C50" s="35" t="str"/>
      <x:c r="D50" s="35" t="str"/>
      <x:c r="E50" s="35" t="str"/>
      <x:c r="F50" s="35" t="str"/>
      <x:c r="G50" s="35" t="str">
        <x:v>Observation</x:v>
      </x:c>
      <x:c r="H50" s="53" t="str"/>
      <x:c r="I50" s="35" t="str"/>
      <x:c r="J50" s="35" t="str"/>
      <x:c r="K50" s="37" t="str"/>
      <x:c r="L50" s="37" t="str">
        <x:v>Open</x:v>
      </x:c>
    </x:row>
    <x:row r="51" ht="38" customHeight="1">
      <x:c r="A51" s="35" t="str">
        <x:v>OBS-045</x:v>
      </x:c>
      <x:c r="B51" s="35" t="str"/>
      <x:c r="C51" s="35" t="str"/>
      <x:c r="D51" s="35" t="str"/>
      <x:c r="E51" s="35" t="str"/>
      <x:c r="F51" s="35" t="str"/>
      <x:c r="G51" s="35" t="str">
        <x:v>Observation</x:v>
      </x:c>
      <x:c r="H51" s="53" t="str"/>
      <x:c r="I51" s="35" t="str"/>
      <x:c r="J51" s="35" t="str"/>
      <x:c r="K51" s="37" t="str"/>
      <x:c r="L51" s="37" t="str">
        <x:v>Open</x:v>
      </x:c>
    </x:row>
    <x:row r="52" ht="38" customHeight="1">
      <x:c r="A52" s="35" t="str">
        <x:v>OBS-046</x:v>
      </x:c>
      <x:c r="B52" s="35" t="str"/>
      <x:c r="C52" s="35" t="str"/>
      <x:c r="D52" s="35" t="str"/>
      <x:c r="E52" s="35" t="str"/>
      <x:c r="F52" s="35" t="str"/>
      <x:c r="G52" s="35" t="str">
        <x:v>Observation</x:v>
      </x:c>
      <x:c r="H52" s="53" t="str"/>
      <x:c r="I52" s="35" t="str"/>
      <x:c r="J52" s="35" t="str"/>
      <x:c r="K52" s="37" t="str"/>
      <x:c r="L52" s="37" t="str">
        <x:v>Open</x:v>
      </x:c>
    </x:row>
    <x:row r="53" ht="38" customHeight="1">
      <x:c r="A53" s="35" t="str">
        <x:v>OBS-047</x:v>
      </x:c>
      <x:c r="B53" s="35" t="str"/>
      <x:c r="C53" s="35" t="str"/>
      <x:c r="D53" s="35" t="str"/>
      <x:c r="E53" s="35" t="str"/>
      <x:c r="F53" s="35" t="str"/>
      <x:c r="G53" s="35" t="str">
        <x:v>Observation</x:v>
      </x:c>
      <x:c r="H53" s="53" t="str"/>
      <x:c r="I53" s="35" t="str"/>
      <x:c r="J53" s="35" t="str"/>
      <x:c r="K53" s="37" t="str"/>
      <x:c r="L53" s="37" t="str">
        <x:v>Open</x:v>
      </x:c>
    </x:row>
    <x:row r="54" ht="38" customHeight="1">
      <x:c r="A54" s="35" t="str">
        <x:v>OBS-048</x:v>
      </x:c>
      <x:c r="B54" s="35" t="str"/>
      <x:c r="C54" s="35" t="str"/>
      <x:c r="D54" s="35" t="str"/>
      <x:c r="E54" s="35" t="str"/>
      <x:c r="F54" s="35" t="str"/>
      <x:c r="G54" s="35" t="str">
        <x:v>Observation</x:v>
      </x:c>
      <x:c r="H54" s="53" t="str"/>
      <x:c r="I54" s="35" t="str"/>
      <x:c r="J54" s="35" t="str"/>
      <x:c r="K54" s="37" t="str"/>
      <x:c r="L54" s="37" t="str">
        <x:v>Open</x:v>
      </x:c>
    </x:row>
    <x:row r="55" ht="38" customHeight="1">
      <x:c r="A55" s="35" t="str">
        <x:v>OBS-049</x:v>
      </x:c>
      <x:c r="B55" s="35" t="str"/>
      <x:c r="C55" s="35" t="str"/>
      <x:c r="D55" s="35" t="str"/>
      <x:c r="E55" s="35" t="str"/>
      <x:c r="F55" s="35" t="str"/>
      <x:c r="G55" s="35" t="str">
        <x:v>Observation</x:v>
      </x:c>
      <x:c r="H55" s="53" t="str"/>
      <x:c r="I55" s="35" t="str"/>
      <x:c r="J55" s="35" t="str"/>
      <x:c r="K55" s="37" t="str"/>
      <x:c r="L55" s="37" t="str">
        <x:v>Open</x:v>
      </x:c>
    </x:row>
    <x:row r="56" ht="38" customHeight="1">
      <x:c r="A56" s="35" t="str">
        <x:v>OBS-050</x:v>
      </x:c>
      <x:c r="B56" s="35" t="str"/>
      <x:c r="C56" s="35" t="str"/>
      <x:c r="D56" s="35" t="str"/>
      <x:c r="E56" s="35" t="str"/>
      <x:c r="F56" s="35" t="str"/>
      <x:c r="G56" s="35" t="str">
        <x:v>Observation</x:v>
      </x:c>
      <x:c r="H56" s="53" t="str"/>
      <x:c r="I56" s="35" t="str"/>
      <x:c r="J56" s="35" t="str"/>
      <x:c r="K56" s="37" t="str"/>
      <x:c r="L56" s="37" t="str">
        <x:v>Open</x:v>
      </x:c>
    </x:row>
    <x:row r="57" ht="38" customHeight="1">
      <x:c r="A57" s="35" t="str">
        <x:v>OBS-051</x:v>
      </x:c>
      <x:c r="B57" s="35" t="str"/>
      <x:c r="C57" s="35" t="str"/>
      <x:c r="D57" s="35" t="str"/>
      <x:c r="E57" s="35" t="str"/>
      <x:c r="F57" s="35" t="str"/>
      <x:c r="G57" s="35" t="str">
        <x:v>Observation</x:v>
      </x:c>
      <x:c r="H57" s="53" t="str"/>
      <x:c r="I57" s="35" t="str"/>
      <x:c r="J57" s="35" t="str"/>
      <x:c r="K57" s="37" t="str"/>
      <x:c r="L57" s="37" t="str">
        <x:v>Open</x:v>
      </x:c>
    </x:row>
    <x:row r="58" ht="38" customHeight="1">
      <x:c r="A58" s="35" t="str">
        <x:v>OBS-052</x:v>
      </x:c>
      <x:c r="B58" s="35" t="str"/>
      <x:c r="C58" s="35" t="str"/>
      <x:c r="D58" s="35" t="str"/>
      <x:c r="E58" s="35" t="str"/>
      <x:c r="F58" s="35" t="str"/>
      <x:c r="G58" s="35" t="str">
        <x:v>Observation</x:v>
      </x:c>
      <x:c r="H58" s="53" t="str"/>
      <x:c r="I58" s="35" t="str"/>
      <x:c r="J58" s="35" t="str"/>
      <x:c r="K58" s="37" t="str"/>
      <x:c r="L58" s="37" t="str">
        <x:v>Open</x:v>
      </x:c>
    </x:row>
    <x:row r="59" ht="38" customHeight="1">
      <x:c r="A59" s="35" t="str">
        <x:v>OBS-053</x:v>
      </x:c>
      <x:c r="B59" s="35" t="str"/>
      <x:c r="C59" s="35" t="str"/>
      <x:c r="D59" s="35" t="str"/>
      <x:c r="E59" s="35" t="str"/>
      <x:c r="F59" s="35" t="str"/>
      <x:c r="G59" s="35" t="str">
        <x:v>Observation</x:v>
      </x:c>
      <x:c r="H59" s="53" t="str"/>
      <x:c r="I59" s="35" t="str"/>
      <x:c r="J59" s="35" t="str"/>
      <x:c r="K59" s="37" t="str"/>
      <x:c r="L59" s="37" t="str">
        <x:v>Open</x:v>
      </x:c>
    </x:row>
    <x:row r="60" ht="38" customHeight="1">
      <x:c r="A60" s="35" t="str">
        <x:v>OBS-054</x:v>
      </x:c>
      <x:c r="B60" s="35" t="str"/>
      <x:c r="C60" s="35" t="str"/>
      <x:c r="D60" s="35" t="str"/>
      <x:c r="E60" s="35" t="str"/>
      <x:c r="F60" s="35" t="str"/>
      <x:c r="G60" s="35" t="str">
        <x:v>Observation</x:v>
      </x:c>
      <x:c r="H60" s="53" t="str"/>
      <x:c r="I60" s="35" t="str"/>
      <x:c r="J60" s="35" t="str"/>
      <x:c r="K60" s="37" t="str"/>
      <x:c r="L60" s="37" t="str">
        <x:v>Open</x:v>
      </x:c>
    </x:row>
    <x:row r="61" ht="38" customHeight="1">
      <x:c r="A61" s="35" t="str">
        <x:v>OBS-055</x:v>
      </x:c>
      <x:c r="B61" s="35" t="str"/>
      <x:c r="C61" s="35" t="str"/>
      <x:c r="D61" s="35" t="str"/>
      <x:c r="E61" s="35" t="str"/>
      <x:c r="F61" s="35" t="str"/>
      <x:c r="G61" s="35" t="str">
        <x:v>Observation</x:v>
      </x:c>
      <x:c r="H61" s="53" t="str"/>
      <x:c r="I61" s="35" t="str"/>
      <x:c r="J61" s="35" t="str"/>
      <x:c r="K61" s="37" t="str"/>
      <x:c r="L61" s="37" t="str">
        <x:v>Open</x:v>
      </x:c>
    </x:row>
    <x:row r="62" ht="38" customHeight="1">
      <x:c r="A62" s="35" t="str">
        <x:v>OBS-056</x:v>
      </x:c>
      <x:c r="B62" s="35" t="str"/>
      <x:c r="C62" s="35" t="str"/>
      <x:c r="D62" s="35" t="str"/>
      <x:c r="E62" s="35" t="str"/>
      <x:c r="F62" s="35" t="str"/>
      <x:c r="G62" s="35" t="str">
        <x:v>Observation</x:v>
      </x:c>
      <x:c r="H62" s="53" t="str"/>
      <x:c r="I62" s="35" t="str"/>
      <x:c r="J62" s="35" t="str"/>
      <x:c r="K62" s="37" t="str"/>
      <x:c r="L62" s="37" t="str">
        <x:v>Open</x:v>
      </x:c>
    </x:row>
    <x:row r="63" ht="38" customHeight="1">
      <x:c r="A63" s="35" t="str">
        <x:v>OBS-057</x:v>
      </x:c>
      <x:c r="B63" s="35" t="str"/>
      <x:c r="C63" s="35" t="str"/>
      <x:c r="D63" s="35" t="str"/>
      <x:c r="E63" s="35" t="str"/>
      <x:c r="F63" s="35" t="str"/>
      <x:c r="G63" s="35" t="str">
        <x:v>Observation</x:v>
      </x:c>
      <x:c r="H63" s="53" t="str"/>
      <x:c r="I63" s="35" t="str"/>
      <x:c r="J63" s="35" t="str"/>
      <x:c r="K63" s="37" t="str"/>
      <x:c r="L63" s="37" t="str">
        <x:v>Open</x:v>
      </x:c>
    </x:row>
    <x:row r="64" ht="38" customHeight="1">
      <x:c r="A64" s="35" t="str">
        <x:v>OBS-058</x:v>
      </x:c>
      <x:c r="B64" s="35" t="str"/>
      <x:c r="C64" s="35" t="str"/>
      <x:c r="D64" s="35" t="str"/>
      <x:c r="E64" s="35" t="str"/>
      <x:c r="F64" s="35" t="str"/>
      <x:c r="G64" s="35" t="str">
        <x:v>Observation</x:v>
      </x:c>
      <x:c r="H64" s="53" t="str"/>
      <x:c r="I64" s="35" t="str"/>
      <x:c r="J64" s="35" t="str"/>
      <x:c r="K64" s="37" t="str"/>
      <x:c r="L64" s="37" t="str">
        <x:v>Open</x:v>
      </x:c>
    </x:row>
    <x:row r="65" ht="38" customHeight="1">
      <x:c r="A65" s="35" t="str">
        <x:v>OBS-059</x:v>
      </x:c>
      <x:c r="B65" s="35" t="str"/>
      <x:c r="C65" s="35" t="str"/>
      <x:c r="D65" s="35" t="str"/>
      <x:c r="E65" s="35" t="str"/>
      <x:c r="F65" s="35" t="str"/>
      <x:c r="G65" s="35" t="str">
        <x:v>Observation</x:v>
      </x:c>
      <x:c r="H65" s="53" t="str"/>
      <x:c r="I65" s="35" t="str"/>
      <x:c r="J65" s="35" t="str"/>
      <x:c r="K65" s="37" t="str"/>
      <x:c r="L65" s="37" t="str">
        <x:v>Open</x:v>
      </x:c>
    </x:row>
    <x:row r="66" ht="38" customHeight="1">
      <x:c r="A66" s="36" t="str">
        <x:v>OBS-060</x:v>
      </x:c>
      <x:c r="B66" s="36" t="str"/>
      <x:c r="C66" s="36" t="str"/>
      <x:c r="D66" s="36" t="str"/>
      <x:c r="E66" s="36" t="str"/>
      <x:c r="F66" s="36" t="str"/>
      <x:c r="G66" s="36" t="str">
        <x:v>Observation</x:v>
      </x:c>
      <x:c r="H66" s="54" t="str"/>
      <x:c r="I66" s="36" t="str"/>
      <x:c r="J66" s="36" t="str"/>
      <x:c r="K66" s="38" t="str"/>
      <x:c r="L66" s="38" t="str">
        <x:v>Open</x:v>
      </x:c>
    </x:row>
  </x:sheetData>
  <x:conditionalFormatting sqref="L7:L66">
    <x:cfRule type="containsText" dxfId="54" priority="1" operator="containsText" text="Pass"/>
    <x:cfRule type="containsText" dxfId="55" priority="2" operator="containsText" text="Accept"/>
    <x:cfRule type="containsText" dxfId="56" priority="3" operator="containsText" text="Approved"/>
    <x:cfRule type="containsText" dxfId="57" priority="4" operator="containsText" text="Closed"/>
    <x:cfRule type="containsText" dxfId="58" priority="5" operator="containsText" text="Reject"/>
    <x:cfRule type="containsText" dxfId="59" priority="6" operator="containsText" text="Fail"/>
    <x:cfRule type="containsText" dxfId="60" priority="7" operator="containsText" text="Blocked"/>
    <x:cfRule type="containsText" dxfId="61" priority="8" operator="containsText" text="Missing"/>
    <x:cfRule type="containsText" dxfId="62" priority="9" operator="containsText" text="Open"/>
  </x:conditionalFormatting>
  <x:dataValidations count="3">
    <x:dataValidation type="list" sqref="G7:G66">
      <x:formula1>"Critical,Major,Minor,Observation,Pending classification"</x:formula1>
    </x:dataValidation>
    <x:dataValidation type="list" sqref="K7:K66">
      <x:formula1>"Hold,Sort,Rework,Replace,Further test,Buyer deviation,No action"</x:formula1>
    </x:dataValidation>
    <x:dataValidation type="list" sqref="L7:L66">
      <x:formula1>"Open,Confirmed,Repaired,Verified,Closed,Not a defect"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B74C9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31" hidden="0" customWidth="1"/>
    <x:col min="4" max="4" width="35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  <x:col min="9" max="9" width="18" hidden="0" customWidth="1"/>
    <x:col min="10" max="10" width="31" hidden="0" customWidth="1"/>
    <x:col min="11" max="11" width="23" hidden="0" customWidth="1"/>
  </x:cols>
  <x:sheetData>
    <x:row r="2" ht="28" customHeight="1">
      <x:c r="A2" s="3" t="str">
        <x:v>Measurements &amp; Packing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Use actual values for measurements and trace packing checks to cartons. Open or failed results remain visible until an authorized disposition closes them.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24" customHeight="1">
      <x:c r="A5" s="11" t="str">
        <x:v>Measurement results</x:v>
      </x:c>
      <x:c r="B5" s="11"/>
      <x:c r="C5" s="11"/>
      <x:c r="D5" s="11"/>
      <x:c r="E5" s="11"/>
      <x:c r="F5" s="11"/>
      <x:c r="G5" s="11"/>
      <x:c r="H5" s="11"/>
      <x:c r="I5" s="11"/>
      <x:c r="J5" s="11"/>
      <x:c r="K5" s="11"/>
    </x:row>
    <x:row r="6" ht="38" customHeight="1">
      <x:c r="A6" s="32" t="str">
        <x:v>Sample ID</x:v>
      </x:c>
      <x:c r="B6" s="33" t="str">
        <x:v>Size</x:v>
      </x:c>
      <x:c r="C6" s="33" t="str">
        <x:v>POM code / measurement</x:v>
      </x:c>
      <x:c r="D6" s="33" t="str">
        <x:v>Method / landmark</x:v>
      </x:c>
      <x:c r="E6" s="33" t="str">
        <x:v>Target</x:v>
      </x:c>
      <x:c r="F6" s="33" t="str">
        <x:v>Tolerance +</x:v>
      </x:c>
      <x:c r="G6" s="33" t="str">
        <x:v>Tolerance -</x:v>
      </x:c>
      <x:c r="H6" s="33" t="str">
        <x:v>Actual</x:v>
      </x:c>
      <x:c r="I6" s="33" t="str">
        <x:v>Result</x:v>
      </x:c>
      <x:c r="J6" s="33" t="str">
        <x:v>Photo / note</x:v>
      </x:c>
      <x:c r="K6" s="34" t="str">
        <x:v>Owner</x:v>
      </x:c>
    </x:row>
    <x:row r="7" ht="39" customHeight="1">
      <x:c r="A7" s="18" t="str"/>
      <x:c r="B7" s="18" t="str"/>
      <x:c r="C7" s="18" t="str"/>
      <x:c r="D7" s="18" t="str"/>
      <x:c r="E7" s="55" t="str"/>
      <x:c r="F7" s="55" t="str"/>
      <x:c r="G7" s="55" t="str"/>
      <x:c r="H7" s="55" t="str"/>
      <x:c r="I7" s="37" t="str">
        <x:f>IF(AND(C7="",E7="",H7=""),"N/A",IF(OR(E7="",H7=""),"Open",IF(AND(H7&lt;=E7+F7,H7&gt;=E7-G7),"Pass","Fail")))</x:f>
        <x:v>N/A</x:v>
      </x:c>
      <x:c r="J7" s="37" t="str"/>
      <x:c r="K7" s="37" t="str"/>
    </x:row>
    <x:row r="8" ht="39" customHeight="1">
      <x:c r="A8" s="18" t="str"/>
      <x:c r="B8" s="18" t="str"/>
      <x:c r="C8" s="18" t="str"/>
      <x:c r="D8" s="18" t="str"/>
      <x:c r="E8" s="55" t="str"/>
      <x:c r="F8" s="55" t="str"/>
      <x:c r="G8" s="55" t="str"/>
      <x:c r="H8" s="55" t="str"/>
      <x:c r="I8" s="37" t="str">
        <x:f>IF(AND(C8="",E8="",H8=""),"N/A",IF(OR(E8="",H8=""),"Open",IF(AND(H8&lt;=E8+F8,H8&gt;=E8-G8),"Pass","Fail")))</x:f>
        <x:v>N/A</x:v>
      </x:c>
      <x:c r="J8" s="37" t="str"/>
      <x:c r="K8" s="37" t="str"/>
    </x:row>
    <x:row r="9" ht="39" customHeight="1">
      <x:c r="A9" s="18" t="str"/>
      <x:c r="B9" s="18" t="str"/>
      <x:c r="C9" s="18" t="str"/>
      <x:c r="D9" s="18" t="str"/>
      <x:c r="E9" s="55" t="str"/>
      <x:c r="F9" s="55" t="str"/>
      <x:c r="G9" s="55" t="str"/>
      <x:c r="H9" s="55" t="str"/>
      <x:c r="I9" s="37" t="str">
        <x:f>IF(AND(C9="",E9="",H9=""),"N/A",IF(OR(E9="",H9=""),"Open",IF(AND(H9&lt;=E9+F9,H9&gt;=E9-G9),"Pass","Fail")))</x:f>
        <x:v>N/A</x:v>
      </x:c>
      <x:c r="J9" s="37" t="str"/>
      <x:c r="K9" s="37" t="str"/>
    </x:row>
    <x:row r="10" ht="39" customHeight="1">
      <x:c r="A10" s="18" t="str"/>
      <x:c r="B10" s="18" t="str"/>
      <x:c r="C10" s="18" t="str"/>
      <x:c r="D10" s="18" t="str"/>
      <x:c r="E10" s="55" t="str"/>
      <x:c r="F10" s="55" t="str"/>
      <x:c r="G10" s="55" t="str"/>
      <x:c r="H10" s="55" t="str"/>
      <x:c r="I10" s="37" t="str">
        <x:f>IF(AND(C10="",E10="",H10=""),"N/A",IF(OR(E10="",H10=""),"Open",IF(AND(H10&lt;=E10+F10,H10&gt;=E10-G10),"Pass","Fail")))</x:f>
        <x:v>N/A</x:v>
      </x:c>
      <x:c r="J10" s="37" t="str"/>
      <x:c r="K10" s="37" t="str"/>
    </x:row>
    <x:row r="11" ht="39" customHeight="1">
      <x:c r="A11" s="18" t="str"/>
      <x:c r="B11" s="18" t="str"/>
      <x:c r="C11" s="18" t="str"/>
      <x:c r="D11" s="18" t="str"/>
      <x:c r="E11" s="55" t="str"/>
      <x:c r="F11" s="55" t="str"/>
      <x:c r="G11" s="55" t="str"/>
      <x:c r="H11" s="55" t="str"/>
      <x:c r="I11" s="37" t="str">
        <x:f>IF(AND(C11="",E11="",H11=""),"N/A",IF(OR(E11="",H11=""),"Open",IF(AND(H11&lt;=E11+F11,H11&gt;=E11-G11),"Pass","Fail")))</x:f>
        <x:v>N/A</x:v>
      </x:c>
      <x:c r="J11" s="37" t="str"/>
      <x:c r="K11" s="37" t="str"/>
    </x:row>
    <x:row r="12" ht="39" customHeight="1">
      <x:c r="A12" s="18" t="str"/>
      <x:c r="B12" s="18" t="str"/>
      <x:c r="C12" s="18" t="str"/>
      <x:c r="D12" s="18" t="str"/>
      <x:c r="E12" s="55" t="str"/>
      <x:c r="F12" s="55" t="str"/>
      <x:c r="G12" s="55" t="str"/>
      <x:c r="H12" s="55" t="str"/>
      <x:c r="I12" s="37" t="str">
        <x:f>IF(AND(C12="",E12="",H12=""),"N/A",IF(OR(E12="",H12=""),"Open",IF(AND(H12&lt;=E12+F12,H12&gt;=E12-G12),"Pass","Fail")))</x:f>
        <x:v>N/A</x:v>
      </x:c>
      <x:c r="J12" s="37" t="str"/>
      <x:c r="K12" s="37" t="str"/>
    </x:row>
    <x:row r="13" ht="39" customHeight="1">
      <x:c r="A13" s="18" t="str"/>
      <x:c r="B13" s="18" t="str"/>
      <x:c r="C13" s="18" t="str"/>
      <x:c r="D13" s="18" t="str"/>
      <x:c r="E13" s="55" t="str"/>
      <x:c r="F13" s="55" t="str"/>
      <x:c r="G13" s="55" t="str"/>
      <x:c r="H13" s="55" t="str"/>
      <x:c r="I13" s="37" t="str">
        <x:f>IF(AND(C13="",E13="",H13=""),"N/A",IF(OR(E13="",H13=""),"Open",IF(AND(H13&lt;=E13+F13,H13&gt;=E13-G13),"Pass","Fail")))</x:f>
        <x:v>N/A</x:v>
      </x:c>
      <x:c r="J13" s="37" t="str"/>
      <x:c r="K13" s="37" t="str"/>
    </x:row>
    <x:row r="14" ht="39" customHeight="1">
      <x:c r="A14" s="18" t="str"/>
      <x:c r="B14" s="18" t="str"/>
      <x:c r="C14" s="18" t="str"/>
      <x:c r="D14" s="18" t="str"/>
      <x:c r="E14" s="55" t="str"/>
      <x:c r="F14" s="55" t="str"/>
      <x:c r="G14" s="55" t="str"/>
      <x:c r="H14" s="55" t="str"/>
      <x:c r="I14" s="37" t="str">
        <x:f>IF(AND(C14="",E14="",H14=""),"N/A",IF(OR(E14="",H14=""),"Open",IF(AND(H14&lt;=E14+F14,H14&gt;=E14-G14),"Pass","Fail")))</x:f>
        <x:v>N/A</x:v>
      </x:c>
      <x:c r="J14" s="37" t="str"/>
      <x:c r="K14" s="37" t="str"/>
    </x:row>
    <x:row r="15" ht="39" customHeight="1">
      <x:c r="A15" s="18" t="str"/>
      <x:c r="B15" s="18" t="str"/>
      <x:c r="C15" s="18" t="str"/>
      <x:c r="D15" s="18" t="str"/>
      <x:c r="E15" s="55" t="str"/>
      <x:c r="F15" s="55" t="str"/>
      <x:c r="G15" s="55" t="str"/>
      <x:c r="H15" s="55" t="str"/>
      <x:c r="I15" s="37" t="str">
        <x:f>IF(AND(C15="",E15="",H15=""),"N/A",IF(OR(E15="",H15=""),"Open",IF(AND(H15&lt;=E15+F15,H15&gt;=E15-G15),"Pass","Fail")))</x:f>
        <x:v>N/A</x:v>
      </x:c>
      <x:c r="J15" s="37" t="str"/>
      <x:c r="K15" s="37" t="str"/>
    </x:row>
    <x:row r="16" ht="39" customHeight="1">
      <x:c r="A16" s="18" t="str"/>
      <x:c r="B16" s="18" t="str"/>
      <x:c r="C16" s="18" t="str"/>
      <x:c r="D16" s="18" t="str"/>
      <x:c r="E16" s="55" t="str"/>
      <x:c r="F16" s="55" t="str"/>
      <x:c r="G16" s="55" t="str"/>
      <x:c r="H16" s="55" t="str"/>
      <x:c r="I16" s="37" t="str">
        <x:f>IF(AND(C16="",E16="",H16=""),"N/A",IF(OR(E16="",H16=""),"Open",IF(AND(H16&lt;=E16+F16,H16&gt;=E16-G16),"Pass","Fail")))</x:f>
        <x:v>N/A</x:v>
      </x:c>
      <x:c r="J16" s="37" t="str"/>
      <x:c r="K16" s="37" t="str"/>
    </x:row>
    <x:row r="17" ht="39" customHeight="1">
      <x:c r="A17" s="18" t="str"/>
      <x:c r="B17" s="18" t="str"/>
      <x:c r="C17" s="18" t="str"/>
      <x:c r="D17" s="18" t="str"/>
      <x:c r="E17" s="55" t="str"/>
      <x:c r="F17" s="55" t="str"/>
      <x:c r="G17" s="55" t="str"/>
      <x:c r="H17" s="55" t="str"/>
      <x:c r="I17" s="37" t="str">
        <x:f>IF(AND(C17="",E17="",H17=""),"N/A",IF(OR(E17="",H17=""),"Open",IF(AND(H17&lt;=E17+F17,H17&gt;=E17-G17),"Pass","Fail")))</x:f>
        <x:v>N/A</x:v>
      </x:c>
      <x:c r="J17" s="37" t="str"/>
      <x:c r="K17" s="37" t="str"/>
    </x:row>
    <x:row r="18" ht="39" customHeight="1">
      <x:c r="A18" s="18" t="str"/>
      <x:c r="B18" s="18" t="str"/>
      <x:c r="C18" s="18" t="str"/>
      <x:c r="D18" s="18" t="str"/>
      <x:c r="E18" s="55" t="str"/>
      <x:c r="F18" s="55" t="str"/>
      <x:c r="G18" s="55" t="str"/>
      <x:c r="H18" s="55" t="str"/>
      <x:c r="I18" s="37" t="str">
        <x:f>IF(AND(C18="",E18="",H18=""),"N/A",IF(OR(E18="",H18=""),"Open",IF(AND(H18&lt;=E18+F18,H18&gt;=E18-G18),"Pass","Fail")))</x:f>
        <x:v>N/A</x:v>
      </x:c>
      <x:c r="J18" s="37" t="str"/>
      <x:c r="K18" s="37" t="str"/>
    </x:row>
    <x:row r="19" ht="39" customHeight="1">
      <x:c r="A19" s="18" t="str"/>
      <x:c r="B19" s="18" t="str"/>
      <x:c r="C19" s="18" t="str"/>
      <x:c r="D19" s="18" t="str"/>
      <x:c r="E19" s="55" t="str"/>
      <x:c r="F19" s="55" t="str"/>
      <x:c r="G19" s="55" t="str"/>
      <x:c r="H19" s="55" t="str"/>
      <x:c r="I19" s="37" t="str">
        <x:f>IF(AND(C19="",E19="",H19=""),"N/A",IF(OR(E19="",H19=""),"Open",IF(AND(H19&lt;=E19+F19,H19&gt;=E19-G19),"Pass","Fail")))</x:f>
        <x:v>N/A</x:v>
      </x:c>
      <x:c r="J19" s="37" t="str"/>
      <x:c r="K19" s="37" t="str"/>
    </x:row>
    <x:row r="20" ht="39" customHeight="1">
      <x:c r="A20" s="18" t="str"/>
      <x:c r="B20" s="18" t="str"/>
      <x:c r="C20" s="18" t="str"/>
      <x:c r="D20" s="18" t="str"/>
      <x:c r="E20" s="55" t="str"/>
      <x:c r="F20" s="55" t="str"/>
      <x:c r="G20" s="55" t="str"/>
      <x:c r="H20" s="55" t="str"/>
      <x:c r="I20" s="37" t="str">
        <x:f>IF(AND(C20="",E20="",H20=""),"N/A",IF(OR(E20="",H20=""),"Open",IF(AND(H20&lt;=E20+F20,H20&gt;=E20-G20),"Pass","Fail")))</x:f>
        <x:v>N/A</x:v>
      </x:c>
      <x:c r="J20" s="37" t="str"/>
      <x:c r="K20" s="37" t="str"/>
    </x:row>
    <x:row r="21" ht="39" customHeight="1">
      <x:c r="A21" s="18" t="str"/>
      <x:c r="B21" s="18" t="str"/>
      <x:c r="C21" s="18" t="str"/>
      <x:c r="D21" s="18" t="str"/>
      <x:c r="E21" s="55" t="str"/>
      <x:c r="F21" s="55" t="str"/>
      <x:c r="G21" s="55" t="str"/>
      <x:c r="H21" s="55" t="str"/>
      <x:c r="I21" s="37" t="str">
        <x:f>IF(AND(C21="",E21="",H21=""),"N/A",IF(OR(E21="",H21=""),"Open",IF(AND(H21&lt;=E21+F21,H21&gt;=E21-G21),"Pass","Fail")))</x:f>
        <x:v>N/A</x:v>
      </x:c>
      <x:c r="J21" s="37" t="str"/>
      <x:c r="K21" s="37" t="str"/>
    </x:row>
    <x:row r="22" ht="39" customHeight="1">
      <x:c r="A22" s="18" t="str"/>
      <x:c r="B22" s="18" t="str"/>
      <x:c r="C22" s="18" t="str"/>
      <x:c r="D22" s="18" t="str"/>
      <x:c r="E22" s="55" t="str"/>
      <x:c r="F22" s="55" t="str"/>
      <x:c r="G22" s="55" t="str"/>
      <x:c r="H22" s="55" t="str"/>
      <x:c r="I22" s="37" t="str">
        <x:f>IF(AND(C22="",E22="",H22=""),"N/A",IF(OR(E22="",H22=""),"Open",IF(AND(H22&lt;=E22+F22,H22&gt;=E22-G22),"Pass","Fail")))</x:f>
        <x:v>N/A</x:v>
      </x:c>
      <x:c r="J22" s="37" t="str"/>
      <x:c r="K22" s="37" t="str"/>
    </x:row>
    <x:row r="23" ht="39" customHeight="1">
      <x:c r="A23" s="18" t="str"/>
      <x:c r="B23" s="18" t="str"/>
      <x:c r="C23" s="18" t="str"/>
      <x:c r="D23" s="18" t="str"/>
      <x:c r="E23" s="55" t="str"/>
      <x:c r="F23" s="55" t="str"/>
      <x:c r="G23" s="55" t="str"/>
      <x:c r="H23" s="55" t="str"/>
      <x:c r="I23" s="37" t="str">
        <x:f>IF(AND(C23="",E23="",H23=""),"N/A",IF(OR(E23="",H23=""),"Open",IF(AND(H23&lt;=E23+F23,H23&gt;=E23-G23),"Pass","Fail")))</x:f>
        <x:v>N/A</x:v>
      </x:c>
      <x:c r="J23" s="37" t="str"/>
      <x:c r="K23" s="37" t="str"/>
    </x:row>
    <x:row r="24" ht="39" customHeight="1">
      <x:c r="A24" s="18" t="str"/>
      <x:c r="B24" s="18" t="str"/>
      <x:c r="C24" s="18" t="str"/>
      <x:c r="D24" s="18" t="str"/>
      <x:c r="E24" s="55" t="str"/>
      <x:c r="F24" s="55" t="str"/>
      <x:c r="G24" s="55" t="str"/>
      <x:c r="H24" s="55" t="str"/>
      <x:c r="I24" s="37" t="str">
        <x:f>IF(AND(C24="",E24="",H24=""),"N/A",IF(OR(E24="",H24=""),"Open",IF(AND(H24&lt;=E24+F24,H24&gt;=E24-G24),"Pass","Fail")))</x:f>
        <x:v>N/A</x:v>
      </x:c>
      <x:c r="J24" s="37" t="str"/>
      <x:c r="K24" s="37" t="str"/>
    </x:row>
    <x:row r="25" ht="39" customHeight="1">
      <x:c r="A25" s="18" t="str"/>
      <x:c r="B25" s="18" t="str"/>
      <x:c r="C25" s="18" t="str"/>
      <x:c r="D25" s="18" t="str"/>
      <x:c r="E25" s="55" t="str"/>
      <x:c r="F25" s="55" t="str"/>
      <x:c r="G25" s="55" t="str"/>
      <x:c r="H25" s="55" t="str"/>
      <x:c r="I25" s="37" t="str">
        <x:f>IF(AND(C25="",E25="",H25=""),"N/A",IF(OR(E25="",H25=""),"Open",IF(AND(H25&lt;=E25+F25,H25&gt;=E25-G25),"Pass","Fail")))</x:f>
        <x:v>N/A</x:v>
      </x:c>
      <x:c r="J25" s="37" t="str"/>
      <x:c r="K25" s="37" t="str"/>
    </x:row>
    <x:row r="26" ht="39" customHeight="1">
      <x:c r="A26" s="19" t="str"/>
      <x:c r="B26" s="19" t="str"/>
      <x:c r="C26" s="19" t="str"/>
      <x:c r="D26" s="19" t="str"/>
      <x:c r="E26" s="56" t="str"/>
      <x:c r="F26" s="56" t="str"/>
      <x:c r="G26" s="56" t="str"/>
      <x:c r="H26" s="56" t="str"/>
      <x:c r="I26" s="38" t="str">
        <x:f>IF(AND(C26="",E26="",H26=""),"N/A",IF(OR(E26="",H26=""),"Open",IF(AND(H26&lt;=E26+F26,H26&gt;=E26-G26),"Pass","Fail")))</x:f>
        <x:v>N/A</x:v>
      </x:c>
      <x:c r="J26" s="38" t="str"/>
      <x:c r="K26" s="38" t="str"/>
    </x:row>
    <x:row r="29" ht="24" customHeight="1">
      <x:c r="A29" s="11" t="str">
        <x:v>Packing and quantity checks</x:v>
      </x:c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</x:row>
    <x:row r="30" ht="38" customHeight="1">
      <x:c r="A30" s="32" t="str">
        <x:v>Check ID</x:v>
      </x:c>
      <x:c r="B30" s="33" t="str">
        <x:v>Packing / quantity check</x:v>
      </x:c>
      <x:c r="C30" s="33" t="str">
        <x:v>Requirement / method</x:v>
      </x:c>
      <x:c r="D30" s="33" t="str">
        <x:v>Sample cartons</x:v>
      </x:c>
      <x:c r="E30" s="33" t="str">
        <x:v>Cartons checked</x:v>
      </x:c>
      <x:c r="F30" s="33" t="str">
        <x:v>Nonconformities</x:v>
      </x:c>
      <x:c r="G30" s="33" t="str">
        <x:v>Result</x:v>
      </x:c>
      <x:c r="H30" s="33" t="str">
        <x:v>Carton / evidence</x:v>
      </x:c>
      <x:c r="I30" s="33" t="str">
        <x:v>Action</x:v>
      </x:c>
      <x:c r="J30" s="33" t="str">
        <x:v>Owner</x:v>
      </x:c>
      <x:c r="K30" s="34" t="str">
        <x:v>Note</x:v>
      </x:c>
    </x:row>
    <x:row r="31" ht="38" customHeight="1">
      <x:c r="A31" s="35" t="str">
        <x:v>PKG-01</x:v>
      </x:c>
      <x:c r="B31" s="35" t="str">
        <x:v>Total carton count</x:v>
      </x:c>
      <x:c r="C31" s="35" t="str">
        <x:v>Reconcile with packing list</x:v>
      </x:c>
      <x:c r="D31" s="35" t="str"/>
      <x:c r="E31" s="35" t="str"/>
      <x:c r="F31" s="35" t="str"/>
      <x:c r="G31" s="37" t="str">
        <x:v>Open</x:v>
      </x:c>
      <x:c r="H31" s="37" t="str"/>
      <x:c r="I31" s="37" t="str"/>
      <x:c r="J31" s="37" t="str"/>
      <x:c r="K31" s="37" t="str"/>
    </x:row>
    <x:row r="32" ht="38" customHeight="1">
      <x:c r="A32" s="35" t="str">
        <x:v>PKG-02</x:v>
      </x:c>
      <x:c r="B32" s="35" t="str">
        <x:v>Carton assortment</x:v>
      </x:c>
      <x:c r="C32" s="35" t="str">
        <x:v>Style, color and size quantity</x:v>
      </x:c>
      <x:c r="D32" s="35" t="str"/>
      <x:c r="E32" s="35" t="str"/>
      <x:c r="F32" s="35" t="str"/>
      <x:c r="G32" s="37" t="str">
        <x:v>Open</x:v>
      </x:c>
      <x:c r="H32" s="37" t="str"/>
      <x:c r="I32" s="37" t="str"/>
      <x:c r="J32" s="37" t="str"/>
      <x:c r="K32" s="37" t="str"/>
    </x:row>
    <x:row r="33" ht="38" customHeight="1">
      <x:c r="A33" s="35" t="str">
        <x:v>PKG-03</x:v>
      </x:c>
      <x:c r="B33" s="35" t="str">
        <x:v>Product and size label</x:v>
      </x:c>
      <x:c r="C33" s="35" t="str">
        <x:v>Approved content and placement</x:v>
      </x:c>
      <x:c r="D33" s="35" t="str"/>
      <x:c r="E33" s="35" t="str"/>
      <x:c r="F33" s="35" t="str"/>
      <x:c r="G33" s="37" t="str">
        <x:v>Open</x:v>
      </x:c>
      <x:c r="H33" s="37" t="str"/>
      <x:c r="I33" s="37" t="str"/>
      <x:c r="J33" s="37" t="str"/>
      <x:c r="K33" s="37" t="str"/>
    </x:row>
    <x:row r="34" ht="38" customHeight="1">
      <x:c r="A34" s="35" t="str">
        <x:v>PKG-04</x:v>
      </x:c>
      <x:c r="B34" s="35" t="str">
        <x:v>Barcode / identifier</x:v>
      </x:c>
      <x:c r="C34" s="35" t="str">
        <x:v>Scannable approved data</x:v>
      </x:c>
      <x:c r="D34" s="35" t="str"/>
      <x:c r="E34" s="35" t="str"/>
      <x:c r="F34" s="35" t="str"/>
      <x:c r="G34" s="37" t="str">
        <x:v>Open</x:v>
      </x:c>
      <x:c r="H34" s="37" t="str"/>
      <x:c r="I34" s="37" t="str"/>
      <x:c r="J34" s="37" t="str"/>
      <x:c r="K34" s="37" t="str"/>
    </x:row>
    <x:row r="35" ht="38" customHeight="1">
      <x:c r="A35" s="35" t="str">
        <x:v>PKG-05</x:v>
      </x:c>
      <x:c r="B35" s="35" t="str">
        <x:v>Polybag / protective pack</x:v>
      </x:c>
      <x:c r="C35" s="35" t="str">
        <x:v>Approved material and closure</x:v>
      </x:c>
      <x:c r="D35" s="35" t="str"/>
      <x:c r="E35" s="35" t="str"/>
      <x:c r="F35" s="35" t="str"/>
      <x:c r="G35" s="37" t="str">
        <x:v>Open</x:v>
      </x:c>
      <x:c r="H35" s="37" t="str"/>
      <x:c r="I35" s="37" t="str"/>
      <x:c r="J35" s="37" t="str"/>
      <x:c r="K35" s="37" t="str"/>
    </x:row>
    <x:row r="36" ht="38" customHeight="1">
      <x:c r="A36" s="35" t="str">
        <x:v>PKG-06</x:v>
      </x:c>
      <x:c r="B36" s="35" t="str">
        <x:v>Folding and presentation</x:v>
      </x:c>
      <x:c r="C36" s="35" t="str">
        <x:v>Approved folding method</x:v>
      </x:c>
      <x:c r="D36" s="35" t="str"/>
      <x:c r="E36" s="35" t="str"/>
      <x:c r="F36" s="35" t="str"/>
      <x:c r="G36" s="37" t="str">
        <x:v>Open</x:v>
      </x:c>
      <x:c r="H36" s="37" t="str"/>
      <x:c r="I36" s="37" t="str"/>
      <x:c r="J36" s="37" t="str"/>
      <x:c r="K36" s="37" t="str"/>
    </x:row>
    <x:row r="37" ht="38" customHeight="1">
      <x:c r="A37" s="35" t="str">
        <x:v>PKG-07</x:v>
      </x:c>
      <x:c r="B37" s="35" t="str">
        <x:v>Carton marks</x:v>
      </x:c>
      <x:c r="C37" s="35" t="str">
        <x:v>Approved destination marks</x:v>
      </x:c>
      <x:c r="D37" s="35" t="str"/>
      <x:c r="E37" s="35" t="str"/>
      <x:c r="F37" s="35" t="str"/>
      <x:c r="G37" s="37" t="str">
        <x:v>Open</x:v>
      </x:c>
      <x:c r="H37" s="37" t="str"/>
      <x:c r="I37" s="37" t="str"/>
      <x:c r="J37" s="37" t="str"/>
      <x:c r="K37" s="37" t="str"/>
    </x:row>
    <x:row r="38" ht="38" customHeight="1">
      <x:c r="A38" s="35" t="str">
        <x:v>PKG-08</x:v>
      </x:c>
      <x:c r="B38" s="35" t="str">
        <x:v>Carton condition</x:v>
      </x:c>
      <x:c r="C38" s="35" t="str">
        <x:v>Dry, closed and undamaged</x:v>
      </x:c>
      <x:c r="D38" s="35" t="str"/>
      <x:c r="E38" s="35" t="str"/>
      <x:c r="F38" s="35" t="str"/>
      <x:c r="G38" s="37" t="str">
        <x:v>Open</x:v>
      </x:c>
      <x:c r="H38" s="37" t="str"/>
      <x:c r="I38" s="37" t="str"/>
      <x:c r="J38" s="37" t="str"/>
      <x:c r="K38" s="37" t="str"/>
    </x:row>
    <x:row r="39" ht="38" customHeight="1">
      <x:c r="A39" s="35" t="str">
        <x:v>PKG-09</x:v>
      </x:c>
      <x:c r="B39" s="35" t="str">
        <x:v>Gross / net weight</x:v>
      </x:c>
      <x:c r="C39" s="35" t="str">
        <x:v>Approved range and method</x:v>
      </x:c>
      <x:c r="D39" s="35" t="str"/>
      <x:c r="E39" s="35" t="str"/>
      <x:c r="F39" s="35" t="str"/>
      <x:c r="G39" s="37" t="str">
        <x:v>Open</x:v>
      </x:c>
      <x:c r="H39" s="37" t="str"/>
      <x:c r="I39" s="37" t="str"/>
      <x:c r="J39" s="37" t="str"/>
      <x:c r="K39" s="37" t="str"/>
    </x:row>
    <x:row r="40" ht="38" customHeight="1">
      <x:c r="A40" s="35" t="str">
        <x:v>PKG-10</x:v>
      </x:c>
      <x:c r="B40" s="35" t="str">
        <x:v>Carton dimensions</x:v>
      </x:c>
      <x:c r="C40" s="35" t="str">
        <x:v>Approved dimensions and method</x:v>
      </x:c>
      <x:c r="D40" s="35" t="str"/>
      <x:c r="E40" s="35" t="str"/>
      <x:c r="F40" s="35" t="str"/>
      <x:c r="G40" s="37" t="str">
        <x:v>Open</x:v>
      </x:c>
      <x:c r="H40" s="37" t="str"/>
      <x:c r="I40" s="37" t="str"/>
      <x:c r="J40" s="37" t="str"/>
      <x:c r="K40" s="37" t="str"/>
    </x:row>
    <x:row r="41" ht="38" customHeight="1">
      <x:c r="A41" s="35" t="str">
        <x:v>PKG-11</x:v>
      </x:c>
      <x:c r="B41" s="35" t="str"/>
      <x:c r="C41" s="35" t="str"/>
      <x:c r="D41" s="35" t="str"/>
      <x:c r="E41" s="35" t="str"/>
      <x:c r="F41" s="35" t="str"/>
      <x:c r="G41" s="37" t="str">
        <x:v>N/A</x:v>
      </x:c>
      <x:c r="H41" s="37" t="str"/>
      <x:c r="I41" s="37" t="str"/>
      <x:c r="J41" s="37" t="str"/>
      <x:c r="K41" s="37" t="str"/>
    </x:row>
    <x:row r="42" ht="38" customHeight="1">
      <x:c r="A42" s="35" t="str">
        <x:v>PKG-12</x:v>
      </x:c>
      <x:c r="B42" s="35" t="str"/>
      <x:c r="C42" s="35" t="str"/>
      <x:c r="D42" s="35" t="str"/>
      <x:c r="E42" s="35" t="str"/>
      <x:c r="F42" s="35" t="str"/>
      <x:c r="G42" s="37" t="str">
        <x:v>N/A</x:v>
      </x:c>
      <x:c r="H42" s="37" t="str"/>
      <x:c r="I42" s="37" t="str"/>
      <x:c r="J42" s="37" t="str"/>
      <x:c r="K42" s="37" t="str"/>
    </x:row>
    <x:row r="43" ht="38" customHeight="1">
      <x:c r="A43" s="35" t="str">
        <x:v>PKG-13</x:v>
      </x:c>
      <x:c r="B43" s="35" t="str"/>
      <x:c r="C43" s="35" t="str"/>
      <x:c r="D43" s="35" t="str"/>
      <x:c r="E43" s="35" t="str"/>
      <x:c r="F43" s="35" t="str"/>
      <x:c r="G43" s="37" t="str">
        <x:v>N/A</x:v>
      </x:c>
      <x:c r="H43" s="37" t="str"/>
      <x:c r="I43" s="37" t="str"/>
      <x:c r="J43" s="37" t="str"/>
      <x:c r="K43" s="37" t="str"/>
    </x:row>
    <x:row r="44" ht="38" customHeight="1">
      <x:c r="A44" s="35" t="str">
        <x:v>PKG-14</x:v>
      </x:c>
      <x:c r="B44" s="35" t="str"/>
      <x:c r="C44" s="35" t="str"/>
      <x:c r="D44" s="35" t="str"/>
      <x:c r="E44" s="35" t="str"/>
      <x:c r="F44" s="35" t="str"/>
      <x:c r="G44" s="37" t="str">
        <x:v>N/A</x:v>
      </x:c>
      <x:c r="H44" s="37" t="str"/>
      <x:c r="I44" s="37" t="str"/>
      <x:c r="J44" s="37" t="str"/>
      <x:c r="K44" s="37" t="str"/>
    </x:row>
    <x:row r="45" ht="38" customHeight="1">
      <x:c r="A45" s="36" t="str">
        <x:v>PKG-15</x:v>
      </x:c>
      <x:c r="B45" s="36" t="str"/>
      <x:c r="C45" s="36" t="str"/>
      <x:c r="D45" s="36" t="str"/>
      <x:c r="E45" s="36" t="str"/>
      <x:c r="F45" s="36" t="str"/>
      <x:c r="G45" s="38" t="str">
        <x:v>N/A</x:v>
      </x:c>
      <x:c r="H45" s="38" t="str"/>
      <x:c r="I45" s="38" t="str"/>
      <x:c r="J45" s="38" t="str"/>
      <x:c r="K45" s="38" t="str"/>
    </x:row>
  </x:sheetData>
  <x:mergeCells>
    <x:mergeCell ref="A5:K5"/>
    <x:mergeCell ref="A29:K29"/>
  </x:mergeCells>
  <x:conditionalFormatting sqref="I7:I26">
    <x:cfRule type="containsText" dxfId="63" priority="1" operator="containsText" text="Pass"/>
    <x:cfRule type="containsText" dxfId="64" priority="2" operator="containsText" text="Accept"/>
    <x:cfRule type="containsText" dxfId="65" priority="3" operator="containsText" text="Approved"/>
    <x:cfRule type="containsText" dxfId="66" priority="4" operator="containsText" text="Closed"/>
    <x:cfRule type="containsText" dxfId="67" priority="5" operator="containsText" text="Reject"/>
    <x:cfRule type="containsText" dxfId="68" priority="6" operator="containsText" text="Fail"/>
    <x:cfRule type="containsText" dxfId="69" priority="7" operator="containsText" text="Blocked"/>
    <x:cfRule type="containsText" dxfId="70" priority="8" operator="containsText" text="Missing"/>
    <x:cfRule type="containsText" dxfId="71" priority="9" operator="containsText" text="Open"/>
  </x:conditionalFormatting>
  <x:conditionalFormatting sqref="G31:G45">
    <x:cfRule type="containsText" dxfId="72" priority="10" operator="containsText" text="Pass"/>
    <x:cfRule type="containsText" dxfId="73" priority="11" operator="containsText" text="Accept"/>
    <x:cfRule type="containsText" dxfId="74" priority="12" operator="containsText" text="Approved"/>
    <x:cfRule type="containsText" dxfId="75" priority="13" operator="containsText" text="Closed"/>
    <x:cfRule type="containsText" dxfId="76" priority="14" operator="containsText" text="Reject"/>
    <x:cfRule type="containsText" dxfId="77" priority="15" operator="containsText" text="Fail"/>
    <x:cfRule type="containsText" dxfId="78" priority="16" operator="containsText" text="Blocked"/>
    <x:cfRule type="containsText" dxfId="79" priority="17" operator="containsText" text="Missing"/>
    <x:cfRule type="containsText" dxfId="80" priority="18" operator="containsText" text="Open"/>
  </x:conditionalFormatting>
  <x:dataValidations count="1">
    <x:dataValidation type="list" sqref="G31:G45">
      <x:formula1>"Open,Pass,Fail,Pending,N/A"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B91C1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2" hidden="0" customWidth="1"/>
    <x:col min="3" max="3" width="29" hidden="0" customWidth="1"/>
    <x:col min="4" max="4" width="34" hidden="0" customWidth="1"/>
    <x:col min="5" max="5" width="32" hidden="0" customWidth="1"/>
    <x:col min="6" max="6" width="38" hidden="0" customWidth="1"/>
    <x:col min="7" max="7" width="21" hidden="0" customWidth="1"/>
    <x:col min="8" max="8" width="16" hidden="0" customWidth="1"/>
    <x:col min="9" max="9" width="35" hidden="0" customWidth="1"/>
    <x:col min="10" max="10" width="23" hidden="0" customWidth="1"/>
    <x:col min="11" max="11" width="34" hidden="0" customWidth="1"/>
  </x:cols>
  <x:sheetData>
    <x:row r="2" ht="28" customHeight="1">
      <x:c r="A2" s="3" t="str">
        <x:v>Corrective Actions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Link every failed or held observation to containment, root cause, affected quantity, corrective action, reinspection and authorized closure.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6" ht="38" customHeight="1">
      <x:c r="A6" s="32" t="str">
        <x:v>Action ID</x:v>
      </x:c>
      <x:c r="B6" s="33" t="str">
        <x:v>Source observation</x:v>
      </x:c>
      <x:c r="C6" s="33" t="str">
        <x:v>Affected scope / quantity</x:v>
      </x:c>
      <x:c r="D6" s="33" t="str">
        <x:v>Immediate containment</x:v>
      </x:c>
      <x:c r="E6" s="33" t="str">
        <x:v>Root cause</x:v>
      </x:c>
      <x:c r="F6" s="33" t="str">
        <x:v>Correction / corrective action</x:v>
      </x:c>
      <x:c r="G6" s="33" t="str">
        <x:v>Owner</x:v>
      </x:c>
      <x:c r="H6" s="33" t="str">
        <x:v>Due date</x:v>
      </x:c>
      <x:c r="I6" s="33" t="str">
        <x:v>Verification / reinspection</x:v>
      </x:c>
      <x:c r="J6" s="33" t="str">
        <x:v>Status</x:v>
      </x:c>
      <x:c r="K6" s="34" t="str">
        <x:v>Approval note</x:v>
      </x:c>
    </x:row>
    <x:row r="7" ht="43" customHeight="1">
      <x:c r="A7" s="35" t="str">
        <x:v>CAPA-01</x:v>
      </x:c>
      <x:c r="B7" s="35" t="str"/>
      <x:c r="C7" s="35" t="str"/>
      <x:c r="D7" s="35" t="str"/>
      <x:c r="E7" s="35" t="str"/>
      <x:c r="F7" s="35" t="str"/>
      <x:c r="G7" s="35" t="str"/>
      <x:c r="H7" s="48" t="str"/>
      <x:c r="I7" s="35" t="str"/>
      <x:c r="J7" s="37" t="str">
        <x:v>N/A</x:v>
      </x:c>
      <x:c r="K7" s="37" t="str"/>
    </x:row>
    <x:row r="8" ht="43" customHeight="1">
      <x:c r="A8" s="35" t="str">
        <x:v>CAPA-02</x:v>
      </x:c>
      <x:c r="B8" s="35" t="str"/>
      <x:c r="C8" s="35" t="str"/>
      <x:c r="D8" s="35" t="str"/>
      <x:c r="E8" s="35" t="str"/>
      <x:c r="F8" s="35" t="str"/>
      <x:c r="G8" s="35" t="str"/>
      <x:c r="H8" s="48" t="str"/>
      <x:c r="I8" s="35" t="str"/>
      <x:c r="J8" s="37" t="str">
        <x:v>N/A</x:v>
      </x:c>
      <x:c r="K8" s="37" t="str"/>
    </x:row>
    <x:row r="9" ht="43" customHeight="1">
      <x:c r="A9" s="35" t="str">
        <x:v>CAPA-03</x:v>
      </x:c>
      <x:c r="B9" s="35" t="str"/>
      <x:c r="C9" s="35" t="str"/>
      <x:c r="D9" s="35" t="str"/>
      <x:c r="E9" s="35" t="str"/>
      <x:c r="F9" s="35" t="str"/>
      <x:c r="G9" s="35" t="str"/>
      <x:c r="H9" s="48" t="str"/>
      <x:c r="I9" s="35" t="str"/>
      <x:c r="J9" s="37" t="str">
        <x:v>N/A</x:v>
      </x:c>
      <x:c r="K9" s="37" t="str"/>
    </x:row>
    <x:row r="10" ht="43" customHeight="1">
      <x:c r="A10" s="35" t="str">
        <x:v>CAPA-04</x:v>
      </x:c>
      <x:c r="B10" s="35" t="str"/>
      <x:c r="C10" s="35" t="str"/>
      <x:c r="D10" s="35" t="str"/>
      <x:c r="E10" s="35" t="str"/>
      <x:c r="F10" s="35" t="str"/>
      <x:c r="G10" s="35" t="str"/>
      <x:c r="H10" s="48" t="str"/>
      <x:c r="I10" s="35" t="str"/>
      <x:c r="J10" s="37" t="str">
        <x:v>N/A</x:v>
      </x:c>
      <x:c r="K10" s="37" t="str"/>
    </x:row>
    <x:row r="11" ht="43" customHeight="1">
      <x:c r="A11" s="35" t="str">
        <x:v>CAPA-05</x:v>
      </x:c>
      <x:c r="B11" s="35" t="str"/>
      <x:c r="C11" s="35" t="str"/>
      <x:c r="D11" s="35" t="str"/>
      <x:c r="E11" s="35" t="str"/>
      <x:c r="F11" s="35" t="str"/>
      <x:c r="G11" s="35" t="str"/>
      <x:c r="H11" s="48" t="str"/>
      <x:c r="I11" s="35" t="str"/>
      <x:c r="J11" s="37" t="str">
        <x:v>N/A</x:v>
      </x:c>
      <x:c r="K11" s="37" t="str"/>
    </x:row>
    <x:row r="12" ht="43" customHeight="1">
      <x:c r="A12" s="35" t="str">
        <x:v>CAPA-06</x:v>
      </x:c>
      <x:c r="B12" s="35" t="str"/>
      <x:c r="C12" s="35" t="str"/>
      <x:c r="D12" s="35" t="str"/>
      <x:c r="E12" s="35" t="str"/>
      <x:c r="F12" s="35" t="str"/>
      <x:c r="G12" s="35" t="str"/>
      <x:c r="H12" s="48" t="str"/>
      <x:c r="I12" s="35" t="str"/>
      <x:c r="J12" s="37" t="str">
        <x:v>N/A</x:v>
      </x:c>
      <x:c r="K12" s="37" t="str"/>
    </x:row>
    <x:row r="13" ht="43" customHeight="1">
      <x:c r="A13" s="35" t="str">
        <x:v>CAPA-07</x:v>
      </x:c>
      <x:c r="B13" s="35" t="str"/>
      <x:c r="C13" s="35" t="str"/>
      <x:c r="D13" s="35" t="str"/>
      <x:c r="E13" s="35" t="str"/>
      <x:c r="F13" s="35" t="str"/>
      <x:c r="G13" s="35" t="str"/>
      <x:c r="H13" s="48" t="str"/>
      <x:c r="I13" s="35" t="str"/>
      <x:c r="J13" s="37" t="str">
        <x:v>N/A</x:v>
      </x:c>
      <x:c r="K13" s="37" t="str"/>
    </x:row>
    <x:row r="14" ht="43" customHeight="1">
      <x:c r="A14" s="35" t="str">
        <x:v>CAPA-08</x:v>
      </x:c>
      <x:c r="B14" s="35" t="str"/>
      <x:c r="C14" s="35" t="str"/>
      <x:c r="D14" s="35" t="str"/>
      <x:c r="E14" s="35" t="str"/>
      <x:c r="F14" s="35" t="str"/>
      <x:c r="G14" s="35" t="str"/>
      <x:c r="H14" s="48" t="str"/>
      <x:c r="I14" s="35" t="str"/>
      <x:c r="J14" s="37" t="str">
        <x:v>N/A</x:v>
      </x:c>
      <x:c r="K14" s="37" t="str"/>
    </x:row>
    <x:row r="15" ht="43" customHeight="1">
      <x:c r="A15" s="35" t="str">
        <x:v>CAPA-09</x:v>
      </x:c>
      <x:c r="B15" s="35" t="str"/>
      <x:c r="C15" s="35" t="str"/>
      <x:c r="D15" s="35" t="str"/>
      <x:c r="E15" s="35" t="str"/>
      <x:c r="F15" s="35" t="str"/>
      <x:c r="G15" s="35" t="str"/>
      <x:c r="H15" s="48" t="str"/>
      <x:c r="I15" s="35" t="str"/>
      <x:c r="J15" s="37" t="str">
        <x:v>N/A</x:v>
      </x:c>
      <x:c r="K15" s="37" t="str"/>
    </x:row>
    <x:row r="16" ht="43" customHeight="1">
      <x:c r="A16" s="35" t="str">
        <x:v>CAPA-10</x:v>
      </x:c>
      <x:c r="B16" s="35" t="str"/>
      <x:c r="C16" s="35" t="str"/>
      <x:c r="D16" s="35" t="str"/>
      <x:c r="E16" s="35" t="str"/>
      <x:c r="F16" s="35" t="str"/>
      <x:c r="G16" s="35" t="str"/>
      <x:c r="H16" s="48" t="str"/>
      <x:c r="I16" s="35" t="str"/>
      <x:c r="J16" s="37" t="str">
        <x:v>N/A</x:v>
      </x:c>
      <x:c r="K16" s="37" t="str"/>
    </x:row>
    <x:row r="17" ht="43" customHeight="1">
      <x:c r="A17" s="35" t="str">
        <x:v>CAPA-11</x:v>
      </x:c>
      <x:c r="B17" s="35" t="str"/>
      <x:c r="C17" s="35" t="str"/>
      <x:c r="D17" s="35" t="str"/>
      <x:c r="E17" s="35" t="str"/>
      <x:c r="F17" s="35" t="str"/>
      <x:c r="G17" s="35" t="str"/>
      <x:c r="H17" s="48" t="str"/>
      <x:c r="I17" s="35" t="str"/>
      <x:c r="J17" s="37" t="str">
        <x:v>N/A</x:v>
      </x:c>
      <x:c r="K17" s="37" t="str"/>
    </x:row>
    <x:row r="18" ht="43" customHeight="1">
      <x:c r="A18" s="35" t="str">
        <x:v>CAPA-12</x:v>
      </x:c>
      <x:c r="B18" s="35" t="str"/>
      <x:c r="C18" s="35" t="str"/>
      <x:c r="D18" s="35" t="str"/>
      <x:c r="E18" s="35" t="str"/>
      <x:c r="F18" s="35" t="str"/>
      <x:c r="G18" s="35" t="str"/>
      <x:c r="H18" s="48" t="str"/>
      <x:c r="I18" s="35" t="str"/>
      <x:c r="J18" s="37" t="str">
        <x:v>N/A</x:v>
      </x:c>
      <x:c r="K18" s="37" t="str"/>
    </x:row>
    <x:row r="19" ht="43" customHeight="1">
      <x:c r="A19" s="35" t="str">
        <x:v>CAPA-13</x:v>
      </x:c>
      <x:c r="B19" s="35" t="str"/>
      <x:c r="C19" s="35" t="str"/>
      <x:c r="D19" s="35" t="str"/>
      <x:c r="E19" s="35" t="str"/>
      <x:c r="F19" s="35" t="str"/>
      <x:c r="G19" s="35" t="str"/>
      <x:c r="H19" s="48" t="str"/>
      <x:c r="I19" s="35" t="str"/>
      <x:c r="J19" s="37" t="str">
        <x:v>N/A</x:v>
      </x:c>
      <x:c r="K19" s="37" t="str"/>
    </x:row>
    <x:row r="20" ht="43" customHeight="1">
      <x:c r="A20" s="35" t="str">
        <x:v>CAPA-14</x:v>
      </x:c>
      <x:c r="B20" s="35" t="str"/>
      <x:c r="C20" s="35" t="str"/>
      <x:c r="D20" s="35" t="str"/>
      <x:c r="E20" s="35" t="str"/>
      <x:c r="F20" s="35" t="str"/>
      <x:c r="G20" s="35" t="str"/>
      <x:c r="H20" s="48" t="str"/>
      <x:c r="I20" s="35" t="str"/>
      <x:c r="J20" s="37" t="str">
        <x:v>N/A</x:v>
      </x:c>
      <x:c r="K20" s="37" t="str"/>
    </x:row>
    <x:row r="21" ht="43" customHeight="1">
      <x:c r="A21" s="35" t="str">
        <x:v>CAPA-15</x:v>
      </x:c>
      <x:c r="B21" s="35" t="str"/>
      <x:c r="C21" s="35" t="str"/>
      <x:c r="D21" s="35" t="str"/>
      <x:c r="E21" s="35" t="str"/>
      <x:c r="F21" s="35" t="str"/>
      <x:c r="G21" s="35" t="str"/>
      <x:c r="H21" s="48" t="str"/>
      <x:c r="I21" s="35" t="str"/>
      <x:c r="J21" s="37" t="str">
        <x:v>N/A</x:v>
      </x:c>
      <x:c r="K21" s="37" t="str"/>
    </x:row>
    <x:row r="22" ht="43" customHeight="1">
      <x:c r="A22" s="35" t="str">
        <x:v>CAPA-16</x:v>
      </x:c>
      <x:c r="B22" s="35" t="str"/>
      <x:c r="C22" s="35" t="str"/>
      <x:c r="D22" s="35" t="str"/>
      <x:c r="E22" s="35" t="str"/>
      <x:c r="F22" s="35" t="str"/>
      <x:c r="G22" s="35" t="str"/>
      <x:c r="H22" s="48" t="str"/>
      <x:c r="I22" s="35" t="str"/>
      <x:c r="J22" s="37" t="str">
        <x:v>N/A</x:v>
      </x:c>
      <x:c r="K22" s="37" t="str"/>
    </x:row>
    <x:row r="23" ht="43" customHeight="1">
      <x:c r="A23" s="35" t="str">
        <x:v>CAPA-17</x:v>
      </x:c>
      <x:c r="B23" s="35" t="str"/>
      <x:c r="C23" s="35" t="str"/>
      <x:c r="D23" s="35" t="str"/>
      <x:c r="E23" s="35" t="str"/>
      <x:c r="F23" s="35" t="str"/>
      <x:c r="G23" s="35" t="str"/>
      <x:c r="H23" s="48" t="str"/>
      <x:c r="I23" s="35" t="str"/>
      <x:c r="J23" s="37" t="str">
        <x:v>N/A</x:v>
      </x:c>
      <x:c r="K23" s="37" t="str"/>
    </x:row>
    <x:row r="24" ht="43" customHeight="1">
      <x:c r="A24" s="35" t="str">
        <x:v>CAPA-18</x:v>
      </x:c>
      <x:c r="B24" s="35" t="str"/>
      <x:c r="C24" s="35" t="str"/>
      <x:c r="D24" s="35" t="str"/>
      <x:c r="E24" s="35" t="str"/>
      <x:c r="F24" s="35" t="str"/>
      <x:c r="G24" s="35" t="str"/>
      <x:c r="H24" s="48" t="str"/>
      <x:c r="I24" s="35" t="str"/>
      <x:c r="J24" s="37" t="str">
        <x:v>N/A</x:v>
      </x:c>
      <x:c r="K24" s="37" t="str"/>
    </x:row>
    <x:row r="25" ht="43" customHeight="1">
      <x:c r="A25" s="35" t="str">
        <x:v>CAPA-19</x:v>
      </x:c>
      <x:c r="B25" s="35" t="str"/>
      <x:c r="C25" s="35" t="str"/>
      <x:c r="D25" s="35" t="str"/>
      <x:c r="E25" s="35" t="str"/>
      <x:c r="F25" s="35" t="str"/>
      <x:c r="G25" s="35" t="str"/>
      <x:c r="H25" s="48" t="str"/>
      <x:c r="I25" s="35" t="str"/>
      <x:c r="J25" s="37" t="str">
        <x:v>N/A</x:v>
      </x:c>
      <x:c r="K25" s="37" t="str"/>
    </x:row>
    <x:row r="26" ht="43" customHeight="1">
      <x:c r="A26" s="35" t="str">
        <x:v>CAPA-20</x:v>
      </x:c>
      <x:c r="B26" s="35" t="str"/>
      <x:c r="C26" s="35" t="str"/>
      <x:c r="D26" s="35" t="str"/>
      <x:c r="E26" s="35" t="str"/>
      <x:c r="F26" s="35" t="str"/>
      <x:c r="G26" s="35" t="str"/>
      <x:c r="H26" s="48" t="str"/>
      <x:c r="I26" s="35" t="str"/>
      <x:c r="J26" s="37" t="str">
        <x:v>N/A</x:v>
      </x:c>
      <x:c r="K26" s="37" t="str"/>
    </x:row>
    <x:row r="27" ht="43" customHeight="1">
      <x:c r="A27" s="35" t="str">
        <x:v>CAPA-21</x:v>
      </x:c>
      <x:c r="B27" s="35" t="str"/>
      <x:c r="C27" s="35" t="str"/>
      <x:c r="D27" s="35" t="str"/>
      <x:c r="E27" s="35" t="str"/>
      <x:c r="F27" s="35" t="str"/>
      <x:c r="G27" s="35" t="str"/>
      <x:c r="H27" s="48" t="str"/>
      <x:c r="I27" s="35" t="str"/>
      <x:c r="J27" s="37" t="str">
        <x:v>N/A</x:v>
      </x:c>
      <x:c r="K27" s="37" t="str"/>
    </x:row>
    <x:row r="28" ht="43" customHeight="1">
      <x:c r="A28" s="35" t="str">
        <x:v>CAPA-22</x:v>
      </x:c>
      <x:c r="B28" s="35" t="str"/>
      <x:c r="C28" s="35" t="str"/>
      <x:c r="D28" s="35" t="str"/>
      <x:c r="E28" s="35" t="str"/>
      <x:c r="F28" s="35" t="str"/>
      <x:c r="G28" s="35" t="str"/>
      <x:c r="H28" s="48" t="str"/>
      <x:c r="I28" s="35" t="str"/>
      <x:c r="J28" s="37" t="str">
        <x:v>N/A</x:v>
      </x:c>
      <x:c r="K28" s="37" t="str"/>
    </x:row>
    <x:row r="29" ht="43" customHeight="1">
      <x:c r="A29" s="35" t="str">
        <x:v>CAPA-23</x:v>
      </x:c>
      <x:c r="B29" s="35" t="str"/>
      <x:c r="C29" s="35" t="str"/>
      <x:c r="D29" s="35" t="str"/>
      <x:c r="E29" s="35" t="str"/>
      <x:c r="F29" s="35" t="str"/>
      <x:c r="G29" s="35" t="str"/>
      <x:c r="H29" s="48" t="str"/>
      <x:c r="I29" s="35" t="str"/>
      <x:c r="J29" s="37" t="str">
        <x:v>N/A</x:v>
      </x:c>
      <x:c r="K29" s="37" t="str"/>
    </x:row>
    <x:row r="30" ht="43" customHeight="1">
      <x:c r="A30" s="35" t="str">
        <x:v>CAPA-24</x:v>
      </x:c>
      <x:c r="B30" s="35" t="str"/>
      <x:c r="C30" s="35" t="str"/>
      <x:c r="D30" s="35" t="str"/>
      <x:c r="E30" s="35" t="str"/>
      <x:c r="F30" s="35" t="str"/>
      <x:c r="G30" s="35" t="str"/>
      <x:c r="H30" s="48" t="str"/>
      <x:c r="I30" s="35" t="str"/>
      <x:c r="J30" s="37" t="str">
        <x:v>N/A</x:v>
      </x:c>
      <x:c r="K30" s="37" t="str"/>
    </x:row>
    <x:row r="31" ht="43" customHeight="1">
      <x:c r="A31" s="36" t="str">
        <x:v>CAPA-25</x:v>
      </x:c>
      <x:c r="B31" s="36" t="str"/>
      <x:c r="C31" s="36" t="str"/>
      <x:c r="D31" s="36" t="str"/>
      <x:c r="E31" s="36" t="str"/>
      <x:c r="F31" s="36" t="str"/>
      <x:c r="G31" s="36" t="str"/>
      <x:c r="H31" s="49" t="str"/>
      <x:c r="I31" s="36" t="str"/>
      <x:c r="J31" s="38" t="str">
        <x:v>N/A</x:v>
      </x:c>
      <x:c r="K31" s="38" t="str"/>
    </x:row>
    <x:row r="34" ht="50" customHeight="1">
      <x:c r="A34" s="52" t="str">
        <x:v>Do not remove an original defect after repair. Link the finding to this action log, record the corrected quantity and use the buyer-approved reinspection route before release.</x:v>
      </x:c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</x:row>
  </x:sheetData>
  <x:mergeCells>
    <x:mergeCell ref="A34:K34"/>
  </x:mergeCells>
  <x:conditionalFormatting sqref="J7:J31">
    <x:cfRule type="containsText" dxfId="81" priority="1" operator="containsText" text="Pass"/>
    <x:cfRule type="containsText" dxfId="82" priority="2" operator="containsText" text="Accept"/>
    <x:cfRule type="containsText" dxfId="83" priority="3" operator="containsText" text="Approved"/>
    <x:cfRule type="containsText" dxfId="84" priority="4" operator="containsText" text="Closed"/>
    <x:cfRule type="containsText" dxfId="85" priority="5" operator="containsText" text="Reject"/>
    <x:cfRule type="containsText" dxfId="86" priority="6" operator="containsText" text="Fail"/>
    <x:cfRule type="containsText" dxfId="87" priority="7" operator="containsText" text="Blocked"/>
    <x:cfRule type="containsText" dxfId="88" priority="8" operator="containsText" text="Missing"/>
    <x:cfRule type="containsText" dxfId="89" priority="9" operator="containsText" text="Open"/>
  </x:conditionalFormatting>
  <x:dataValidations count="1">
    <x:dataValidation type="list" sqref="J7:J31">
      <x:formula1>"Open,Containment complete,Rework complete,Verified,Closed,Blocked,N/A"</x:formula1>
    </x:dataValidation>
  </x:dataValidations>
  <x:pageMargins left="0.7" right="0.7" top="0.75" bottom="0.75" header="0.3" footer="0.3"/>
</x:worksheet>
</file>